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AA50" i="2"/>
  <c r="Z50" i="2"/>
  <c r="T50" i="2"/>
  <c r="S50" i="2"/>
  <c r="N50" i="2"/>
  <c r="R50" i="2" s="1"/>
  <c r="M50" i="2"/>
  <c r="L50" i="2"/>
  <c r="AA49" i="2"/>
  <c r="Z49" i="2"/>
  <c r="T49" i="2"/>
  <c r="S49" i="2"/>
  <c r="N49" i="2"/>
  <c r="R49" i="2" s="1"/>
  <c r="M49" i="2"/>
  <c r="L49" i="2"/>
  <c r="M48" i="2"/>
  <c r="L48" i="2"/>
  <c r="N48" i="2" s="1"/>
  <c r="R48" i="2" s="1"/>
  <c r="T48" i="2" s="1"/>
  <c r="M47" i="2"/>
  <c r="L47" i="2"/>
  <c r="N47" i="2" s="1"/>
  <c r="R47" i="2" s="1"/>
  <c r="T47" i="2" s="1"/>
  <c r="M46" i="2"/>
  <c r="L46" i="2"/>
  <c r="N46" i="2" s="1"/>
  <c r="R46" i="2" s="1"/>
  <c r="T46" i="2" s="1"/>
  <c r="M45" i="2"/>
  <c r="L45" i="2"/>
  <c r="N45" i="2" s="1"/>
  <c r="R45" i="2" s="1"/>
  <c r="T45" i="2" s="1"/>
  <c r="M44" i="2"/>
  <c r="L44" i="2"/>
  <c r="N44" i="2" s="1"/>
  <c r="M43" i="2"/>
  <c r="L43" i="2"/>
  <c r="N43" i="2" s="1"/>
  <c r="P43" i="2" s="1"/>
  <c r="M42" i="2"/>
  <c r="L42" i="2"/>
  <c r="N42" i="2" s="1"/>
  <c r="M41" i="2"/>
  <c r="L41" i="2"/>
  <c r="N41" i="2" s="1"/>
  <c r="P41" i="2" s="1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53" i="2"/>
  <c r="O45" i="2"/>
  <c r="O52" i="2"/>
  <c r="O53" i="2"/>
  <c r="O49" i="2"/>
  <c r="U49" i="2"/>
  <c r="Q46" i="2"/>
  <c r="S46" i="2" s="1"/>
  <c r="Q47" i="2"/>
  <c r="S47" i="2" s="1"/>
  <c r="U47" i="2" s="1"/>
  <c r="Q50" i="2"/>
  <c r="Q51" i="2"/>
  <c r="AI51" i="2"/>
  <c r="U52" i="2"/>
  <c r="Y52" i="2" s="1"/>
  <c r="AI52" i="2"/>
  <c r="Q54" i="2"/>
  <c r="Q45" i="2"/>
  <c r="S45" i="2" s="1"/>
  <c r="U45" i="2" s="1"/>
  <c r="O46" i="2"/>
  <c r="U46" i="2"/>
  <c r="Y46" i="2" s="1"/>
  <c r="AA46" i="2" s="1"/>
  <c r="O47" i="2"/>
  <c r="Q48" i="2"/>
  <c r="S48" i="2" s="1"/>
  <c r="U48" i="2" s="1"/>
  <c r="Q49" i="2"/>
  <c r="AI49" i="2"/>
  <c r="O50" i="2"/>
  <c r="U50" i="2"/>
  <c r="Y50" i="2" s="1"/>
  <c r="AI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Q42" i="2"/>
  <c r="S42" i="2" s="1"/>
  <c r="U42" i="2" s="1"/>
  <c r="O42" i="2"/>
  <c r="R42" i="2"/>
  <c r="T42" i="2" s="1"/>
  <c r="U44" i="2"/>
  <c r="Q44" i="2"/>
  <c r="S44" i="2" s="1"/>
  <c r="O44" i="2"/>
  <c r="R44" i="2"/>
  <c r="T44" i="2" s="1"/>
  <c r="AB49" i="2"/>
  <c r="X49" i="2"/>
  <c r="V49" i="2"/>
  <c r="W49" i="2"/>
  <c r="AB51" i="2"/>
  <c r="AB53" i="2"/>
  <c r="X53" i="2"/>
  <c r="V53" i="2"/>
  <c r="W53" i="2"/>
  <c r="Q41" i="2"/>
  <c r="S41" i="2" s="1"/>
  <c r="U41" i="2" s="1"/>
  <c r="O41" i="2"/>
  <c r="R41" i="2"/>
  <c r="T41" i="2" s="1"/>
  <c r="P42" i="2"/>
  <c r="Q43" i="2"/>
  <c r="S43" i="2" s="1"/>
  <c r="U43" i="2" s="1"/>
  <c r="O43" i="2"/>
  <c r="R43" i="2"/>
  <c r="T43" i="2" s="1"/>
  <c r="P44" i="2"/>
  <c r="V46" i="2"/>
  <c r="Y49" i="2"/>
  <c r="AB50" i="2"/>
  <c r="X50" i="2"/>
  <c r="V50" i="2"/>
  <c r="W50" i="2"/>
  <c r="AB52" i="2"/>
  <c r="X52" i="2"/>
  <c r="V52" i="2"/>
  <c r="W52" i="2"/>
  <c r="Y53" i="2"/>
  <c r="AB54" i="2"/>
  <c r="X54" i="2"/>
  <c r="V54" i="2"/>
  <c r="W54" i="2"/>
  <c r="P45" i="2"/>
  <c r="P46" i="2"/>
  <c r="P47" i="2"/>
  <c r="P48" i="2"/>
  <c r="P49" i="2"/>
  <c r="P50" i="2"/>
  <c r="P51" i="2"/>
  <c r="P52" i="2"/>
  <c r="P53" i="2"/>
  <c r="P54" i="2"/>
  <c r="Y48" i="2" l="1"/>
  <c r="AA48" i="2" s="1"/>
  <c r="X48" i="2"/>
  <c r="Z48" i="2" s="1"/>
  <c r="W48" i="2"/>
  <c r="AB48" i="2"/>
  <c r="AI48" i="2" s="1"/>
  <c r="V48" i="2"/>
  <c r="X47" i="2"/>
  <c r="Z47" i="2" s="1"/>
  <c r="AI47" i="2"/>
  <c r="AB47" i="2"/>
  <c r="W46" i="2"/>
  <c r="X46" i="2"/>
  <c r="Z46" i="2" s="1"/>
  <c r="AB46" i="2" s="1"/>
  <c r="AI46" i="2"/>
  <c r="X45" i="2"/>
  <c r="Z45" i="2" s="1"/>
  <c r="AB45" i="2"/>
  <c r="AI45" i="2" s="1"/>
  <c r="Y45" i="2"/>
  <c r="AA45" i="2" s="1"/>
  <c r="Y51" i="2"/>
  <c r="Y47" i="2"/>
  <c r="AA47" i="2" s="1"/>
  <c r="V51" i="2"/>
  <c r="V47" i="2"/>
  <c r="V45" i="2"/>
  <c r="W51" i="2"/>
  <c r="W47" i="2"/>
  <c r="W45" i="2"/>
  <c r="AE22" i="2"/>
  <c r="AF22" i="2" s="1"/>
  <c r="Y43" i="2"/>
  <c r="AA43" i="2" s="1"/>
  <c r="W43" i="2"/>
  <c r="X43" i="2"/>
  <c r="Z43" i="2" s="1"/>
  <c r="AB43" i="2" s="1"/>
  <c r="AI43" i="2" s="1"/>
  <c r="V43" i="2"/>
  <c r="AD53" i="2"/>
  <c r="AC53" i="2"/>
  <c r="AD49" i="2"/>
  <c r="AC49" i="2"/>
  <c r="AD45" i="2"/>
  <c r="AC45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Q30" i="2"/>
  <c r="S30" i="2" s="1"/>
  <c r="U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U28" i="2"/>
  <c r="Q28" i="2"/>
  <c r="S28" i="2" s="1"/>
  <c r="O28" i="2"/>
  <c r="R31" i="2"/>
  <c r="T31" i="2" s="1"/>
  <c r="P31" i="2"/>
  <c r="Q31" i="2"/>
  <c r="S31" i="2" s="1"/>
  <c r="U31" i="2" s="1"/>
  <c r="O31" i="2"/>
  <c r="U36" i="2"/>
  <c r="Q36" i="2"/>
  <c r="S36" i="2" s="1"/>
  <c r="O36" i="2"/>
  <c r="P36" i="2"/>
  <c r="R36" i="2"/>
  <c r="T36" i="2" s="1"/>
  <c r="Q40" i="2"/>
  <c r="S40" i="2" s="1"/>
  <c r="U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D52" i="2"/>
  <c r="AC52" i="2"/>
  <c r="AD50" i="2"/>
  <c r="AC50" i="2"/>
  <c r="AD48" i="2"/>
  <c r="AD46" i="2"/>
  <c r="AC46" i="2"/>
  <c r="Y41" i="2"/>
  <c r="AA41" i="2" s="1"/>
  <c r="W41" i="2"/>
  <c r="X41" i="2"/>
  <c r="Z41" i="2" s="1"/>
  <c r="AB41" i="2" s="1"/>
  <c r="AI41" i="2" s="1"/>
  <c r="V41" i="2"/>
  <c r="AD51" i="2"/>
  <c r="AC51" i="2"/>
  <c r="AD47" i="2"/>
  <c r="AC47" i="2"/>
  <c r="X44" i="2"/>
  <c r="Z44" i="2" s="1"/>
  <c r="AB44" i="2" s="1"/>
  <c r="AI44" i="2" s="1"/>
  <c r="W44" i="2"/>
  <c r="V44" i="2"/>
  <c r="Y44" i="2"/>
  <c r="AA44" i="2" s="1"/>
  <c r="Y42" i="2"/>
  <c r="AA42" i="2" s="1"/>
  <c r="W42" i="2"/>
  <c r="V42" i="2"/>
  <c r="X42" i="2"/>
  <c r="Z42" i="2" s="1"/>
  <c r="AB42" i="2" s="1"/>
  <c r="AI42" i="2" s="1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Q24" i="2"/>
  <c r="S24" i="2" s="1"/>
  <c r="U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Q33" i="2"/>
  <c r="S33" i="2" s="1"/>
  <c r="U33" i="2" s="1"/>
  <c r="R37" i="2"/>
  <c r="T37" i="2" s="1"/>
  <c r="P37" i="2"/>
  <c r="O37" i="2"/>
  <c r="Q37" i="2"/>
  <c r="S37" i="2" s="1"/>
  <c r="U37" i="2" s="1"/>
  <c r="AC48" i="2" l="1"/>
  <c r="AG23" i="2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27" i="2"/>
  <c r="Z27" i="2" s="1"/>
  <c r="AB27" i="2" s="1"/>
  <c r="AI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AB36" i="2"/>
  <c r="AI36" i="2" s="1"/>
  <c r="X36" i="2"/>
  <c r="Z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AB35" i="2"/>
  <c r="AI35" i="2" s="1"/>
  <c r="X35" i="2"/>
  <c r="Z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X31" i="2"/>
  <c r="Z31" i="2" s="1"/>
  <c r="AB31" i="2" s="1"/>
  <c r="AI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AH23" i="2" l="1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9" i="2"/>
  <c r="AC26" i="2"/>
  <c r="AD26" i="2"/>
  <c r="AI26" i="2"/>
  <c r="AI22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C27" i="2"/>
  <c r="AD27" i="2"/>
  <c r="AD29" i="2" l="1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<sst xmlns="http://schemas.openxmlformats.org/spreadsheetml/2006/main" count="126" uniqueCount="93">
  <si>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</si>
  <si>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</si>
  <si>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</si>
  <si>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</si>
  <si>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</si>
  <si>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</si>
  <si>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</si>
  <si>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</si>
  <si>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</si>
  <si>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</si>
  <si>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</si>
  <si>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</si>
  <si>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</si>
  <si>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</si>
  <si>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</si>
  <si>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</si>
  <si>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</si>
  <si>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</si>
  <si>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</si>
  <si>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</si>
  <si>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</si>
  <si>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</si>
  <si>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</si>
  <si>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</si>
  <si>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</si>
  <si>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</si>
  <si>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</si>
  <si>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</si>
  <si>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</si>
  <si>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</si>
  <si>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</si>
  <si>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</si>
  <si>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</si>
  <si>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</si>
  <si>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</si>
  <si>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</si>
  <si>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</si>
  <si>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</si>
  <si>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</si>
  <si>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</si>
  <si>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</si>
  <si>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</si>
  <si>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</si>
  <si>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</si>
  <si>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</si>
  <si>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</si>
  <si>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</si>
  <si>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</si>
  <si>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</si>
  <si>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</si>
  <si>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</si>
  <si>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</si>
  <si>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</si>
  <si>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</si>
  <si>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</si>
  <si>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</si>
  <si>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ФІЛОСОФІЯ</t>
  </si>
  <si>
    <t>Потоцька Ю.І.</t>
  </si>
  <si>
    <t>Кузь О.М.</t>
  </si>
  <si>
    <t>Жеребятнікова І.В.</t>
  </si>
  <si>
    <t>Управління соціальною сферою</t>
  </si>
  <si>
    <t>29.05.2021</t>
  </si>
  <si>
    <t>10.06.2021</t>
  </si>
  <si>
    <t>20.2.0073</t>
  </si>
  <si>
    <t>6.05.232.010.20.2</t>
  </si>
  <si>
    <t>ЕКЗАМЕН</t>
  </si>
  <si>
    <t>Бондаренко Г. С.</t>
  </si>
  <si>
    <t>Верещака А. В.</t>
  </si>
  <si>
    <t>Власов О. М.</t>
  </si>
  <si>
    <t>Володько А. О.</t>
  </si>
  <si>
    <t>Гардт К. Є.</t>
  </si>
  <si>
    <t>Гноєвий А. О.</t>
  </si>
  <si>
    <t>Доля Т. О.</t>
  </si>
  <si>
    <t>Ількова Д. В.</t>
  </si>
  <si>
    <t>Калініна А. Ю.</t>
  </si>
  <si>
    <t>Ковальова О. Л.</t>
  </si>
  <si>
    <t>Коноз С. А.</t>
  </si>
  <si>
    <t>Кузьміна Є. С.</t>
  </si>
  <si>
    <t>Лук'янчук А. В.</t>
  </si>
  <si>
    <t>Михайліна М. В.</t>
  </si>
  <si>
    <t>Моісєєва Ю. В.</t>
  </si>
  <si>
    <t>Панченко І. А.</t>
  </si>
  <si>
    <t>Петренко Є. Р.</t>
  </si>
  <si>
    <t>Плотніков К. О.</t>
  </si>
  <si>
    <t>Престинська К. О.</t>
  </si>
  <si>
    <t>Рижова А. С.</t>
  </si>
  <si>
    <t>Сігова Д. П.</t>
  </si>
  <si>
    <t>Троян А. С.</t>
  </si>
  <si>
    <t>Тютюнник К. Ю.</t>
  </si>
  <si>
    <t>Чуйко В. С.</t>
  </si>
  <si>
    <t>Шульга А. О.</t>
  </si>
  <si>
    <t>Щербакова О. В.</t>
  </si>
  <si>
    <t>Юхновець П.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</si>
</sst>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58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59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Кузь О.М., Жеребятнікова І.В.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60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61</v>
      </c>
      <c r="D12" s="127"/>
      <c r="E12" s="127"/>
      <c r="F12" s="105"/>
      <c r="G12" s="131" t="s">
        <v>61</v>
      </c>
      <c r="H12" s="132"/>
      <c r="I12" s="76"/>
      <c r="J12" s="133" t="s">
        <v>61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62</v>
      </c>
      <c r="D13" s="127"/>
      <c r="E13" s="127"/>
      <c r="F13" s="75"/>
      <c r="G13" s="63"/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63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>
        <v>1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64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65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>
        <v>150</v>
      </c>
      <c r="D18" s="63"/>
      <c r="E18" s="27"/>
      <c r="F18" s="27"/>
      <c r="G18" s="27"/>
      <c r="H18" s="27"/>
      <c r="I18" s="27"/>
      <c r="J18" s="27"/>
      <c r="K18" s="27"/>
      <c r="L18" s="64" t="str">
        <f>C14</f>
        <v>20.2.0073</v>
      </c>
      <c r="M18" s="65" t="str">
        <f>IF(C14&gt;=10,IF(C14&gt;=100,(CONCATENATE("20.",2,".","0",C14)),(CONCATENATE("20.",2,".","00",C14))),(CONCATENATE("20.",2,".","000",C14)))</f>
        <v>20.2.020.2.0073</v>
      </c>
      <c r="Q18" s="123" t="str">
        <f>IF(C14&gt;=10,IF(C14&gt;=100,(CONCATENATE("20.",2,".","1",C14)),(CONCATENATE("20.",2,".","10",C14))),(CONCATENATE("20.",2,".","100",C14)))</f>
        <v>20.2.120.2.0073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20.2.220.2.0073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66</v>
      </c>
      <c r="C22" s="41">
        <v>6050810102029</v>
      </c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 t="s">
        <v>67</v>
      </c>
      <c r="C23" s="41">
        <v>6050810102030</v>
      </c>
      <c r="D23" s="68"/>
      <c r="E23" s="107"/>
      <c r="F23" s="98"/>
      <c r="G23" s="53"/>
      <c r="H23" s="53"/>
      <c r="I23" s="53"/>
      <c r="J23" s="95"/>
      <c r="K23" s="53"/>
      <c r="L23" s="53">
        <f t="shared" ref="L23:L54" si="7">IF(B23="","",IF(D23&lt;$L$16,0,1))</f>
        <v>0</v>
      </c>
      <c r="M23" s="53">
        <f t="shared" ref="M23:M54" si="8">IF(B23="","",IF($C$17="Екзамен",IF(E23&lt;25,0,1),""))</f>
        <v>0</v>
      </c>
      <c r="N23" s="53">
        <f t="shared" ref="N23:N54" si="9">IF(B23="","",IF(L23=0,D23,IF(M23&lt;&gt;0,(D23+E23),IF((D23+E23)&gt;59,59,(D23+E23)))))</f>
        <v>0</v>
      </c>
      <c r="O23" s="53" t="str">
        <f t="shared" si="0"/>
        <v>не з'явився</v>
      </c>
      <c r="P23" s="79" t="str">
        <f t="shared" si="1"/>
        <v>F</v>
      </c>
      <c r="Q23" s="77">
        <f t="shared" ref="Q23:Q54" si="10">IF(N23&lt;60,IF(G23="",D23,G23),"")</f>
        <v>0</v>
      </c>
      <c r="R23" s="77">
        <f t="shared" ref="R23:R54" si="11">IF($C$17="Екзамен",IF(N23&lt;60,H23,""),"")</f>
        <v>0</v>
      </c>
      <c r="S23" s="53">
        <f t="shared" ref="S23:S54" si="12">IF(B23="","",IF(Q23&lt;$L$16,0,1))</f>
        <v>0</v>
      </c>
      <c r="T23" s="53">
        <f t="shared" ref="T23:T54" si="13">IF(B23="","",IF($C$17="Екзамен",IF(R23&lt;25,0,1),""))</f>
        <v>0</v>
      </c>
      <c r="U23" s="53">
        <f t="shared" ref="U23:U54" si="14">IF(N23&lt;60,IF(S23=0,Q23,IF(T23&lt;&gt;0,(Q23+R23),IF((Q23+R23)&gt;59,59,(Q23+R23)))),"")</f>
        <v>0</v>
      </c>
      <c r="V23" s="53" t="str">
        <f t="shared" si="2"/>
        <v>не з'явився</v>
      </c>
      <c r="W23" s="53" t="str">
        <f t="shared" si="3"/>
        <v>F</v>
      </c>
      <c r="X23" s="77">
        <f t="shared" si="4"/>
        <v>0</v>
      </c>
      <c r="Y23" s="77">
        <f t="shared" ref="Y23:Y54" si="15">IF($C$17="Екзамен",IF(U23&lt;60,K23,""),"")</f>
        <v>0</v>
      </c>
      <c r="Z23" s="53">
        <f t="shared" ref="Z23:Z54" si="16">IF(B23="","",IF(X23&lt;$L$16,0,1))</f>
        <v>0</v>
      </c>
      <c r="AA23" s="53">
        <f t="shared" ref="AA23:AA54" si="17">IF(B23="","",IF($C$17="Екзамен",IF(Y23&lt;25,0,1),""))</f>
        <v>0</v>
      </c>
      <c r="AB23" s="53">
        <f t="shared" ref="AB23:AB54" si="18">IF(U23&lt;60,IF(Z23=0,X23,IF(AA23&lt;&gt;0,(X23+Y23),IF((X23+Y23)&gt;59,59,(X23+Y23)))),"")</f>
        <v>0</v>
      </c>
      <c r="AC23" s="53" t="str">
        <f t="shared" si="5"/>
        <v>не з'явився</v>
      </c>
      <c r="AD23" s="53" t="str">
        <f t="shared" si="6"/>
        <v>F</v>
      </c>
      <c r="AE23" s="77">
        <f t="shared" ref="AE23:AE54" si="19">IF(F23&lt;&gt;"",IF(N23&gt;59,AE22,(AE22+1))-1,IF(N23&gt;59,AE22,(AE22+1)))</f>
        <v>2</v>
      </c>
      <c r="AF23" s="69">
        <f t="shared" ref="AF23:AF54" si="20">IF(AE23=AE22,"",AE23)</f>
        <v>2</v>
      </c>
      <c r="AG23" s="77">
        <f t="shared" ref="AG23:AG54" si="21">IF(I23&lt;&gt;"",(IF(U23&gt;59,AG22,(AG22+1))-1),IF(U23&gt;59,AG22,(AG22+1)))</f>
        <v>2</v>
      </c>
      <c r="AH23" s="69">
        <f t="shared" ref="AH23:AH54" si="22">IF(AG23=AG22,"",AG23)</f>
        <v>2</v>
      </c>
      <c r="AI23" s="4">
        <f t="shared" ref="AI23:AI54" si="23">IF(N23&gt;59,N23,IF(U23&gt;59,U23,AB23))</f>
        <v>0</v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 t="s">
        <v>68</v>
      </c>
      <c r="C24" s="41">
        <v>6050810102031</v>
      </c>
      <c r="D24" s="68"/>
      <c r="E24" s="107"/>
      <c r="F24" s="98"/>
      <c r="G24" s="53"/>
      <c r="H24" s="53"/>
      <c r="I24" s="53"/>
      <c r="J24" s="95"/>
      <c r="K24" s="53"/>
      <c r="L24" s="53">
        <f t="shared" si="7"/>
        <v>0</v>
      </c>
      <c r="M24" s="53">
        <f t="shared" si="8"/>
        <v>0</v>
      </c>
      <c r="N24" s="53">
        <f t="shared" si="9"/>
        <v>0</v>
      </c>
      <c r="O24" s="53" t="str">
        <f t="shared" si="0"/>
        <v>не з'явився</v>
      </c>
      <c r="P24" s="79" t="str">
        <f t="shared" si="1"/>
        <v>F</v>
      </c>
      <c r="Q24" s="77">
        <f t="shared" si="10"/>
        <v>0</v>
      </c>
      <c r="R24" s="77">
        <f t="shared" si="11"/>
        <v>0</v>
      </c>
      <c r="S24" s="53">
        <f t="shared" si="12"/>
        <v>0</v>
      </c>
      <c r="T24" s="53">
        <f t="shared" si="13"/>
        <v>0</v>
      </c>
      <c r="U24" s="53">
        <f t="shared" si="14"/>
        <v>0</v>
      </c>
      <c r="V24" s="53" t="str">
        <f t="shared" si="2"/>
        <v>не з'явився</v>
      </c>
      <c r="W24" s="53" t="str">
        <f t="shared" si="3"/>
        <v>F</v>
      </c>
      <c r="X24" s="77">
        <f t="shared" si="4"/>
        <v>0</v>
      </c>
      <c r="Y24" s="77">
        <f t="shared" si="15"/>
        <v>0</v>
      </c>
      <c r="Z24" s="53">
        <f t="shared" si="16"/>
        <v>0</v>
      </c>
      <c r="AA24" s="53">
        <f t="shared" si="17"/>
        <v>0</v>
      </c>
      <c r="AB24" s="53">
        <f t="shared" si="18"/>
        <v>0</v>
      </c>
      <c r="AC24" s="53" t="str">
        <f t="shared" si="5"/>
        <v>не з'явився</v>
      </c>
      <c r="AD24" s="53" t="str">
        <f t="shared" si="6"/>
        <v>F</v>
      </c>
      <c r="AE24" s="77">
        <f t="shared" si="19"/>
        <v>3</v>
      </c>
      <c r="AF24" s="69">
        <f t="shared" si="20"/>
        <v>3</v>
      </c>
      <c r="AG24" s="77">
        <f t="shared" si="21"/>
        <v>3</v>
      </c>
      <c r="AH24" s="69">
        <f t="shared" si="22"/>
        <v>3</v>
      </c>
      <c r="AI24" s="4">
        <f t="shared" si="23"/>
        <v>0</v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 t="s">
        <v>69</v>
      </c>
      <c r="C25" s="41">
        <v>6050810102032</v>
      </c>
      <c r="D25" s="68"/>
      <c r="E25" s="107"/>
      <c r="F25" s="98"/>
      <c r="G25" s="53"/>
      <c r="H25" s="53"/>
      <c r="I25" s="53"/>
      <c r="J25" s="95"/>
      <c r="K25" s="53"/>
      <c r="L25" s="53">
        <f t="shared" si="7"/>
        <v>0</v>
      </c>
      <c r="M25" s="53">
        <f t="shared" si="8"/>
        <v>0</v>
      </c>
      <c r="N25" s="53">
        <f t="shared" si="9"/>
        <v>0</v>
      </c>
      <c r="O25" s="53" t="str">
        <f t="shared" si="0"/>
        <v>не з'явився</v>
      </c>
      <c r="P25" s="79" t="str">
        <f t="shared" si="1"/>
        <v>F</v>
      </c>
      <c r="Q25" s="77">
        <f t="shared" si="10"/>
        <v>0</v>
      </c>
      <c r="R25" s="77">
        <f t="shared" si="11"/>
        <v>0</v>
      </c>
      <c r="S25" s="53">
        <f t="shared" si="12"/>
        <v>0</v>
      </c>
      <c r="T25" s="53">
        <f t="shared" si="13"/>
        <v>0</v>
      </c>
      <c r="U25" s="53">
        <f t="shared" si="14"/>
        <v>0</v>
      </c>
      <c r="V25" s="53" t="str">
        <f t="shared" si="2"/>
        <v>не з'явився</v>
      </c>
      <c r="W25" s="53" t="str">
        <f t="shared" si="3"/>
        <v>F</v>
      </c>
      <c r="X25" s="77">
        <f t="shared" si="4"/>
        <v>0</v>
      </c>
      <c r="Y25" s="77">
        <f t="shared" si="15"/>
        <v>0</v>
      </c>
      <c r="Z25" s="53">
        <f t="shared" si="16"/>
        <v>0</v>
      </c>
      <c r="AA25" s="53">
        <f t="shared" si="17"/>
        <v>0</v>
      </c>
      <c r="AB25" s="53">
        <f t="shared" si="18"/>
        <v>0</v>
      </c>
      <c r="AC25" s="53" t="str">
        <f t="shared" si="5"/>
        <v>не з'явився</v>
      </c>
      <c r="AD25" s="53" t="str">
        <f t="shared" si="6"/>
        <v>F</v>
      </c>
      <c r="AE25" s="77">
        <f t="shared" si="19"/>
        <v>4</v>
      </c>
      <c r="AF25" s="69">
        <f t="shared" si="20"/>
        <v>4</v>
      </c>
      <c r="AG25" s="77">
        <f t="shared" si="21"/>
        <v>4</v>
      </c>
      <c r="AH25" s="69">
        <f t="shared" si="22"/>
        <v>4</v>
      </c>
      <c r="AI25" s="4">
        <f t="shared" si="23"/>
        <v>0</v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 t="s">
        <v>70</v>
      </c>
      <c r="C26" s="41">
        <v>6050810102033</v>
      </c>
      <c r="D26" s="68"/>
      <c r="E26" s="107"/>
      <c r="F26" s="98"/>
      <c r="G26" s="53"/>
      <c r="H26" s="53"/>
      <c r="I26" s="53"/>
      <c r="J26" s="95"/>
      <c r="K26" s="53"/>
      <c r="L26" s="53">
        <f t="shared" si="7"/>
        <v>0</v>
      </c>
      <c r="M26" s="53">
        <f t="shared" si="8"/>
        <v>0</v>
      </c>
      <c r="N26" s="53">
        <f t="shared" si="9"/>
        <v>0</v>
      </c>
      <c r="O26" s="53" t="str">
        <f t="shared" si="0"/>
        <v>не з'явився</v>
      </c>
      <c r="P26" s="79" t="str">
        <f t="shared" si="1"/>
        <v>F</v>
      </c>
      <c r="Q26" s="77">
        <f t="shared" si="10"/>
        <v>0</v>
      </c>
      <c r="R26" s="77">
        <f t="shared" si="11"/>
        <v>0</v>
      </c>
      <c r="S26" s="53">
        <f t="shared" si="12"/>
        <v>0</v>
      </c>
      <c r="T26" s="53">
        <f t="shared" si="13"/>
        <v>0</v>
      </c>
      <c r="U26" s="53">
        <f t="shared" si="14"/>
        <v>0</v>
      </c>
      <c r="V26" s="53" t="str">
        <f t="shared" si="2"/>
        <v>не з'явився</v>
      </c>
      <c r="W26" s="53" t="str">
        <f t="shared" si="3"/>
        <v>F</v>
      </c>
      <c r="X26" s="77">
        <f>IF(U26&lt;60,IF(J26="",MAX(G26,D26),J26),"")</f>
        <v>0</v>
      </c>
      <c r="Y26" s="77">
        <f t="shared" si="15"/>
        <v>0</v>
      </c>
      <c r="Z26" s="53">
        <f t="shared" si="16"/>
        <v>0</v>
      </c>
      <c r="AA26" s="53">
        <f t="shared" si="17"/>
        <v>0</v>
      </c>
      <c r="AB26" s="53">
        <f t="shared" si="18"/>
        <v>0</v>
      </c>
      <c r="AC26" s="53" t="str">
        <f t="shared" si="5"/>
        <v>не з'явився</v>
      </c>
      <c r="AD26" s="53" t="str">
        <f t="shared" si="6"/>
        <v>F</v>
      </c>
      <c r="AE26" s="77">
        <f t="shared" si="19"/>
        <v>5</v>
      </c>
      <c r="AF26" s="69">
        <f t="shared" si="20"/>
        <v>5</v>
      </c>
      <c r="AG26" s="77">
        <f t="shared" si="21"/>
        <v>5</v>
      </c>
      <c r="AH26" s="69">
        <f t="shared" si="22"/>
        <v>5</v>
      </c>
      <c r="AI26" s="4">
        <f t="shared" si="23"/>
        <v>0</v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 t="s">
        <v>71</v>
      </c>
      <c r="C27" s="41">
        <v>6050810102034</v>
      </c>
      <c r="D27" s="68"/>
      <c r="E27" s="107"/>
      <c r="F27" s="98"/>
      <c r="G27" s="53"/>
      <c r="H27" s="53"/>
      <c r="I27" s="53"/>
      <c r="J27" s="95"/>
      <c r="K27" s="53"/>
      <c r="L27" s="53">
        <f t="shared" si="7"/>
        <v>0</v>
      </c>
      <c r="M27" s="53">
        <f t="shared" si="8"/>
        <v>0</v>
      </c>
      <c r="N27" s="53">
        <f t="shared" si="9"/>
        <v>0</v>
      </c>
      <c r="O27" s="53" t="str">
        <f t="shared" si="0"/>
        <v>не з'явився</v>
      </c>
      <c r="P27" s="79" t="str">
        <f t="shared" si="1"/>
        <v>F</v>
      </c>
      <c r="Q27" s="77">
        <f t="shared" si="10"/>
        <v>0</v>
      </c>
      <c r="R27" s="77">
        <f t="shared" si="11"/>
        <v>0</v>
      </c>
      <c r="S27" s="53">
        <f t="shared" si="12"/>
        <v>0</v>
      </c>
      <c r="T27" s="53">
        <f t="shared" si="13"/>
        <v>0</v>
      </c>
      <c r="U27" s="53">
        <f t="shared" si="14"/>
        <v>0</v>
      </c>
      <c r="V27" s="53" t="str">
        <f t="shared" si="2"/>
        <v>не з'явився</v>
      </c>
      <c r="W27" s="53" t="str">
        <f t="shared" si="3"/>
        <v>F</v>
      </c>
      <c r="X27" s="77">
        <f t="shared" ref="X27:X54" si="24">IF(U27&lt;60,IF(J27="",MAX(G27,D27),J27),"")</f>
        <v>0</v>
      </c>
      <c r="Y27" s="77">
        <f t="shared" si="15"/>
        <v>0</v>
      </c>
      <c r="Z27" s="53">
        <f t="shared" si="16"/>
        <v>0</v>
      </c>
      <c r="AA27" s="53">
        <f t="shared" si="17"/>
        <v>0</v>
      </c>
      <c r="AB27" s="53">
        <f t="shared" si="18"/>
        <v>0</v>
      </c>
      <c r="AC27" s="53" t="str">
        <f t="shared" si="5"/>
        <v>не з'явився</v>
      </c>
      <c r="AD27" s="53" t="str">
        <f t="shared" si="6"/>
        <v>F</v>
      </c>
      <c r="AE27" s="77">
        <f t="shared" si="19"/>
        <v>6</v>
      </c>
      <c r="AF27" s="69">
        <f t="shared" si="20"/>
        <v>6</v>
      </c>
      <c r="AG27" s="77">
        <f t="shared" si="21"/>
        <v>6</v>
      </c>
      <c r="AH27" s="69">
        <f t="shared" si="22"/>
        <v>6</v>
      </c>
      <c r="AI27" s="4">
        <f t="shared" si="23"/>
        <v>0</v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 t="s">
        <v>72</v>
      </c>
      <c r="C28" s="41">
        <v>6050810102035</v>
      </c>
      <c r="D28" s="68"/>
      <c r="E28" s="107"/>
      <c r="F28" s="98"/>
      <c r="G28" s="53"/>
      <c r="H28" s="53"/>
      <c r="I28" s="53"/>
      <c r="J28" s="95"/>
      <c r="K28" s="53"/>
      <c r="L28" s="53">
        <f t="shared" si="7"/>
        <v>0</v>
      </c>
      <c r="M28" s="53">
        <f t="shared" si="8"/>
        <v>0</v>
      </c>
      <c r="N28" s="53">
        <f t="shared" si="9"/>
        <v>0</v>
      </c>
      <c r="O28" s="53" t="str">
        <f t="shared" si="0"/>
        <v>не з'явився</v>
      </c>
      <c r="P28" s="79" t="str">
        <f t="shared" si="1"/>
        <v>F</v>
      </c>
      <c r="Q28" s="77">
        <f t="shared" si="10"/>
        <v>0</v>
      </c>
      <c r="R28" s="77">
        <f t="shared" si="11"/>
        <v>0</v>
      </c>
      <c r="S28" s="53">
        <f t="shared" si="12"/>
        <v>0</v>
      </c>
      <c r="T28" s="53">
        <f t="shared" si="13"/>
        <v>0</v>
      </c>
      <c r="U28" s="53">
        <f t="shared" si="14"/>
        <v>0</v>
      </c>
      <c r="V28" s="53" t="str">
        <f t="shared" si="2"/>
        <v>не з'явився</v>
      </c>
      <c r="W28" s="53" t="str">
        <f t="shared" si="3"/>
        <v>F</v>
      </c>
      <c r="X28" s="77">
        <f t="shared" si="24"/>
        <v>0</v>
      </c>
      <c r="Y28" s="77">
        <f t="shared" si="15"/>
        <v>0</v>
      </c>
      <c r="Z28" s="53">
        <f t="shared" si="16"/>
        <v>0</v>
      </c>
      <c r="AA28" s="53">
        <f t="shared" si="17"/>
        <v>0</v>
      </c>
      <c r="AB28" s="53">
        <f t="shared" si="18"/>
        <v>0</v>
      </c>
      <c r="AC28" s="53" t="str">
        <f t="shared" si="5"/>
        <v>не з'явився</v>
      </c>
      <c r="AD28" s="53" t="str">
        <f t="shared" si="6"/>
        <v>F</v>
      </c>
      <c r="AE28" s="77">
        <f t="shared" si="19"/>
        <v>7</v>
      </c>
      <c r="AF28" s="69">
        <f t="shared" si="20"/>
        <v>7</v>
      </c>
      <c r="AG28" s="77">
        <f t="shared" si="21"/>
        <v>7</v>
      </c>
      <c r="AH28" s="69">
        <f t="shared" si="22"/>
        <v>7</v>
      </c>
      <c r="AI28" s="4">
        <f t="shared" si="23"/>
        <v>0</v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 t="s">
        <v>73</v>
      </c>
      <c r="C29" s="41">
        <v>6050810102036</v>
      </c>
      <c r="D29" s="68"/>
      <c r="E29" s="107"/>
      <c r="F29" s="98"/>
      <c r="G29" s="53"/>
      <c r="H29" s="53"/>
      <c r="I29" s="53"/>
      <c r="J29" s="95"/>
      <c r="K29" s="53"/>
      <c r="L29" s="53">
        <f t="shared" si="7"/>
        <v>0</v>
      </c>
      <c r="M29" s="53">
        <f t="shared" si="8"/>
        <v>0</v>
      </c>
      <c r="N29" s="53">
        <f t="shared" si="9"/>
        <v>0</v>
      </c>
      <c r="O29" s="53" t="str">
        <f t="shared" si="0"/>
        <v>не з'явився</v>
      </c>
      <c r="P29" s="79" t="str">
        <f t="shared" si="1"/>
        <v>F</v>
      </c>
      <c r="Q29" s="77">
        <f t="shared" si="10"/>
        <v>0</v>
      </c>
      <c r="R29" s="77">
        <f t="shared" si="11"/>
        <v>0</v>
      </c>
      <c r="S29" s="53">
        <f t="shared" si="12"/>
        <v>0</v>
      </c>
      <c r="T29" s="53">
        <f t="shared" si="13"/>
        <v>0</v>
      </c>
      <c r="U29" s="53">
        <f t="shared" si="14"/>
        <v>0</v>
      </c>
      <c r="V29" s="53" t="str">
        <f t="shared" si="2"/>
        <v>не з'явився</v>
      </c>
      <c r="W29" s="53" t="str">
        <f t="shared" si="3"/>
        <v>F</v>
      </c>
      <c r="X29" s="77">
        <f t="shared" si="24"/>
        <v>0</v>
      </c>
      <c r="Y29" s="77">
        <f t="shared" si="15"/>
        <v>0</v>
      </c>
      <c r="Z29" s="53">
        <f t="shared" si="16"/>
        <v>0</v>
      </c>
      <c r="AA29" s="53">
        <f t="shared" si="17"/>
        <v>0</v>
      </c>
      <c r="AB29" s="53">
        <f t="shared" si="18"/>
        <v>0</v>
      </c>
      <c r="AC29" s="53" t="str">
        <f t="shared" si="5"/>
        <v>не з'явився</v>
      </c>
      <c r="AD29" s="53" t="str">
        <f t="shared" si="6"/>
        <v>F</v>
      </c>
      <c r="AE29" s="77">
        <f t="shared" si="19"/>
        <v>8</v>
      </c>
      <c r="AF29" s="69">
        <f t="shared" si="20"/>
        <v>8</v>
      </c>
      <c r="AG29" s="77">
        <f t="shared" si="21"/>
        <v>8</v>
      </c>
      <c r="AH29" s="69">
        <f t="shared" si="22"/>
        <v>8</v>
      </c>
      <c r="AI29" s="4">
        <f t="shared" si="23"/>
        <v>0</v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 t="s">
        <v>74</v>
      </c>
      <c r="C30" s="41">
        <v>6050810102037</v>
      </c>
      <c r="D30" s="68"/>
      <c r="E30" s="107"/>
      <c r="F30" s="98"/>
      <c r="G30" s="53"/>
      <c r="H30" s="53"/>
      <c r="I30" s="53"/>
      <c r="J30" s="95"/>
      <c r="K30" s="53"/>
      <c r="L30" s="53">
        <f t="shared" si="7"/>
        <v>0</v>
      </c>
      <c r="M30" s="53">
        <f t="shared" si="8"/>
        <v>0</v>
      </c>
      <c r="N30" s="53">
        <f t="shared" si="9"/>
        <v>0</v>
      </c>
      <c r="O30" s="53" t="str">
        <f t="shared" si="0"/>
        <v>не з'явився</v>
      </c>
      <c r="P30" s="79" t="str">
        <f t="shared" si="1"/>
        <v>F</v>
      </c>
      <c r="Q30" s="77">
        <f t="shared" si="10"/>
        <v>0</v>
      </c>
      <c r="R30" s="77">
        <f t="shared" si="11"/>
        <v>0</v>
      </c>
      <c r="S30" s="53">
        <f t="shared" si="12"/>
        <v>0</v>
      </c>
      <c r="T30" s="53">
        <f t="shared" si="13"/>
        <v>0</v>
      </c>
      <c r="U30" s="53">
        <f t="shared" si="14"/>
        <v>0</v>
      </c>
      <c r="V30" s="53" t="str">
        <f t="shared" si="2"/>
        <v>не з'явився</v>
      </c>
      <c r="W30" s="53" t="str">
        <f t="shared" si="3"/>
        <v>F</v>
      </c>
      <c r="X30" s="77">
        <f t="shared" si="24"/>
        <v>0</v>
      </c>
      <c r="Y30" s="77">
        <f t="shared" si="15"/>
        <v>0</v>
      </c>
      <c r="Z30" s="53">
        <f t="shared" si="16"/>
        <v>0</v>
      </c>
      <c r="AA30" s="53">
        <f t="shared" si="17"/>
        <v>0</v>
      </c>
      <c r="AB30" s="53">
        <f t="shared" si="18"/>
        <v>0</v>
      </c>
      <c r="AC30" s="53" t="str">
        <f t="shared" si="5"/>
        <v>не з'явився</v>
      </c>
      <c r="AD30" s="53" t="str">
        <f t="shared" si="6"/>
        <v>F</v>
      </c>
      <c r="AE30" s="77">
        <f t="shared" si="19"/>
        <v>9</v>
      </c>
      <c r="AF30" s="69">
        <f t="shared" si="20"/>
        <v>9</v>
      </c>
      <c r="AG30" s="77">
        <f t="shared" si="21"/>
        <v>9</v>
      </c>
      <c r="AH30" s="69">
        <f t="shared" si="22"/>
        <v>9</v>
      </c>
      <c r="AI30" s="4">
        <f t="shared" si="23"/>
        <v>0</v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 t="s">
        <v>75</v>
      </c>
      <c r="C31" s="41">
        <v>6050810102038</v>
      </c>
      <c r="D31" s="68"/>
      <c r="E31" s="107"/>
      <c r="F31" s="98"/>
      <c r="G31" s="53"/>
      <c r="H31" s="53"/>
      <c r="I31" s="53"/>
      <c r="J31" s="95"/>
      <c r="K31" s="53"/>
      <c r="L31" s="53">
        <f t="shared" si="7"/>
        <v>0</v>
      </c>
      <c r="M31" s="53">
        <f t="shared" si="8"/>
        <v>0</v>
      </c>
      <c r="N31" s="53">
        <f t="shared" si="9"/>
        <v>0</v>
      </c>
      <c r="O31" s="53" t="str">
        <f t="shared" si="0"/>
        <v>не з'явився</v>
      </c>
      <c r="P31" s="79" t="str">
        <f t="shared" si="1"/>
        <v>F</v>
      </c>
      <c r="Q31" s="77">
        <f t="shared" si="10"/>
        <v>0</v>
      </c>
      <c r="R31" s="77">
        <f t="shared" si="11"/>
        <v>0</v>
      </c>
      <c r="S31" s="53">
        <f t="shared" si="12"/>
        <v>0</v>
      </c>
      <c r="T31" s="53">
        <f t="shared" si="13"/>
        <v>0</v>
      </c>
      <c r="U31" s="53">
        <f t="shared" si="14"/>
        <v>0</v>
      </c>
      <c r="V31" s="53" t="str">
        <f t="shared" si="2"/>
        <v>не з'явився</v>
      </c>
      <c r="W31" s="53" t="str">
        <f t="shared" si="3"/>
        <v>F</v>
      </c>
      <c r="X31" s="77">
        <f t="shared" si="24"/>
        <v>0</v>
      </c>
      <c r="Y31" s="77">
        <f t="shared" si="15"/>
        <v>0</v>
      </c>
      <c r="Z31" s="53">
        <f t="shared" si="16"/>
        <v>0</v>
      </c>
      <c r="AA31" s="53">
        <f t="shared" si="17"/>
        <v>0</v>
      </c>
      <c r="AB31" s="53">
        <f t="shared" si="18"/>
        <v>0</v>
      </c>
      <c r="AC31" s="53" t="str">
        <f t="shared" si="5"/>
        <v>не з'явився</v>
      </c>
      <c r="AD31" s="53" t="str">
        <f t="shared" si="6"/>
        <v>F</v>
      </c>
      <c r="AE31" s="77">
        <f t="shared" si="19"/>
        <v>10</v>
      </c>
      <c r="AF31" s="69">
        <f t="shared" si="20"/>
        <v>10</v>
      </c>
      <c r="AG31" s="77">
        <f t="shared" si="21"/>
        <v>10</v>
      </c>
      <c r="AH31" s="69">
        <f t="shared" si="22"/>
        <v>10</v>
      </c>
      <c r="AI31" s="4">
        <f t="shared" si="23"/>
        <v>0</v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 t="s">
        <v>76</v>
      </c>
      <c r="C32" s="41">
        <v>6050810102039</v>
      </c>
      <c r="D32" s="68"/>
      <c r="E32" s="107"/>
      <c r="F32" s="98"/>
      <c r="G32" s="53"/>
      <c r="H32" s="53"/>
      <c r="I32" s="53"/>
      <c r="J32" s="95"/>
      <c r="K32" s="53"/>
      <c r="L32" s="53">
        <f t="shared" si="7"/>
        <v>0</v>
      </c>
      <c r="M32" s="53">
        <f t="shared" si="8"/>
        <v>0</v>
      </c>
      <c r="N32" s="53">
        <f t="shared" si="9"/>
        <v>0</v>
      </c>
      <c r="O32" s="53" t="str">
        <f t="shared" si="0"/>
        <v>не з'явився</v>
      </c>
      <c r="P32" s="79" t="str">
        <f t="shared" si="1"/>
        <v>F</v>
      </c>
      <c r="Q32" s="77">
        <f t="shared" si="10"/>
        <v>0</v>
      </c>
      <c r="R32" s="77">
        <f t="shared" si="11"/>
        <v>0</v>
      </c>
      <c r="S32" s="53">
        <f t="shared" si="12"/>
        <v>0</v>
      </c>
      <c r="T32" s="53">
        <f t="shared" si="13"/>
        <v>0</v>
      </c>
      <c r="U32" s="53">
        <f t="shared" si="14"/>
        <v>0</v>
      </c>
      <c r="V32" s="53" t="str">
        <f t="shared" si="2"/>
        <v>не з'явився</v>
      </c>
      <c r="W32" s="53" t="str">
        <f t="shared" si="3"/>
        <v>F</v>
      </c>
      <c r="X32" s="77">
        <f t="shared" si="24"/>
        <v>0</v>
      </c>
      <c r="Y32" s="77">
        <f t="shared" si="15"/>
        <v>0</v>
      </c>
      <c r="Z32" s="53">
        <f t="shared" si="16"/>
        <v>0</v>
      </c>
      <c r="AA32" s="53">
        <f t="shared" si="17"/>
        <v>0</v>
      </c>
      <c r="AB32" s="53">
        <f t="shared" si="18"/>
        <v>0</v>
      </c>
      <c r="AC32" s="53" t="str">
        <f t="shared" si="5"/>
        <v>не з'явився</v>
      </c>
      <c r="AD32" s="53" t="str">
        <f t="shared" si="6"/>
        <v>F</v>
      </c>
      <c r="AE32" s="77">
        <f t="shared" si="19"/>
        <v>11</v>
      </c>
      <c r="AF32" s="69">
        <f t="shared" si="20"/>
        <v>11</v>
      </c>
      <c r="AG32" s="77">
        <f t="shared" si="21"/>
        <v>11</v>
      </c>
      <c r="AH32" s="69">
        <f t="shared" si="22"/>
        <v>11</v>
      </c>
      <c r="AI32" s="4">
        <f t="shared" si="23"/>
        <v>0</v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 t="s">
        <v>77</v>
      </c>
      <c r="C33" s="41">
        <v>6050810102040</v>
      </c>
      <c r="D33" s="68"/>
      <c r="E33" s="107"/>
      <c r="F33" s="98"/>
      <c r="G33" s="53"/>
      <c r="H33" s="53"/>
      <c r="I33" s="53"/>
      <c r="J33" s="95"/>
      <c r="K33" s="53"/>
      <c r="L33" s="53">
        <f t="shared" si="7"/>
        <v>0</v>
      </c>
      <c r="M33" s="53">
        <f t="shared" si="8"/>
        <v>0</v>
      </c>
      <c r="N33" s="53">
        <f t="shared" si="9"/>
        <v>0</v>
      </c>
      <c r="O33" s="53" t="str">
        <f t="shared" si="0"/>
        <v>не з'явився</v>
      </c>
      <c r="P33" s="79" t="str">
        <f t="shared" si="1"/>
        <v>F</v>
      </c>
      <c r="Q33" s="77">
        <f t="shared" si="10"/>
        <v>0</v>
      </c>
      <c r="R33" s="77">
        <f t="shared" si="11"/>
        <v>0</v>
      </c>
      <c r="S33" s="53">
        <f t="shared" si="12"/>
        <v>0</v>
      </c>
      <c r="T33" s="53">
        <f t="shared" si="13"/>
        <v>0</v>
      </c>
      <c r="U33" s="53">
        <f t="shared" si="14"/>
        <v>0</v>
      </c>
      <c r="V33" s="53" t="str">
        <f t="shared" si="2"/>
        <v>не з'явився</v>
      </c>
      <c r="W33" s="53" t="str">
        <f t="shared" si="3"/>
        <v>F</v>
      </c>
      <c r="X33" s="77">
        <f t="shared" si="24"/>
        <v>0</v>
      </c>
      <c r="Y33" s="77">
        <f t="shared" si="15"/>
        <v>0</v>
      </c>
      <c r="Z33" s="53">
        <f t="shared" si="16"/>
        <v>0</v>
      </c>
      <c r="AA33" s="53">
        <f t="shared" si="17"/>
        <v>0</v>
      </c>
      <c r="AB33" s="53">
        <f t="shared" si="18"/>
        <v>0</v>
      </c>
      <c r="AC33" s="53" t="str">
        <f t="shared" si="5"/>
        <v>не з'явився</v>
      </c>
      <c r="AD33" s="53" t="str">
        <f t="shared" si="6"/>
        <v>F</v>
      </c>
      <c r="AE33" s="77">
        <f t="shared" si="19"/>
        <v>12</v>
      </c>
      <c r="AF33" s="69">
        <f t="shared" si="20"/>
        <v>12</v>
      </c>
      <c r="AG33" s="77">
        <f t="shared" si="21"/>
        <v>12</v>
      </c>
      <c r="AH33" s="69">
        <f t="shared" si="22"/>
        <v>12</v>
      </c>
      <c r="AI33" s="4">
        <f t="shared" si="23"/>
        <v>0</v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 t="s">
        <v>78</v>
      </c>
      <c r="C34" s="41">
        <v>6050810102041</v>
      </c>
      <c r="D34" s="68"/>
      <c r="E34" s="107"/>
      <c r="F34" s="98"/>
      <c r="G34" s="53"/>
      <c r="H34" s="53"/>
      <c r="I34" s="53"/>
      <c r="J34" s="95"/>
      <c r="K34" s="53"/>
      <c r="L34" s="53">
        <f t="shared" si="7"/>
        <v>0</v>
      </c>
      <c r="M34" s="53">
        <f t="shared" si="8"/>
        <v>0</v>
      </c>
      <c r="N34" s="53">
        <f t="shared" si="9"/>
        <v>0</v>
      </c>
      <c r="O34" s="53" t="str">
        <f t="shared" si="0"/>
        <v>не з'явився</v>
      </c>
      <c r="P34" s="79" t="str">
        <f t="shared" si="1"/>
        <v>F</v>
      </c>
      <c r="Q34" s="77">
        <f t="shared" si="10"/>
        <v>0</v>
      </c>
      <c r="R34" s="77">
        <f t="shared" si="11"/>
        <v>0</v>
      </c>
      <c r="S34" s="53">
        <f t="shared" si="12"/>
        <v>0</v>
      </c>
      <c r="T34" s="53">
        <f t="shared" si="13"/>
        <v>0</v>
      </c>
      <c r="U34" s="53">
        <f t="shared" si="14"/>
        <v>0</v>
      </c>
      <c r="V34" s="53" t="str">
        <f t="shared" si="2"/>
        <v>не з'явився</v>
      </c>
      <c r="W34" s="53" t="str">
        <f t="shared" si="3"/>
        <v>F</v>
      </c>
      <c r="X34" s="77">
        <f t="shared" si="24"/>
        <v>0</v>
      </c>
      <c r="Y34" s="77">
        <f t="shared" si="15"/>
        <v>0</v>
      </c>
      <c r="Z34" s="53">
        <f t="shared" si="16"/>
        <v>0</v>
      </c>
      <c r="AA34" s="53">
        <f t="shared" si="17"/>
        <v>0</v>
      </c>
      <c r="AB34" s="53">
        <f t="shared" si="18"/>
        <v>0</v>
      </c>
      <c r="AC34" s="53" t="str">
        <f t="shared" si="5"/>
        <v>не з'явився</v>
      </c>
      <c r="AD34" s="53" t="str">
        <f t="shared" si="6"/>
        <v>F</v>
      </c>
      <c r="AE34" s="77">
        <f t="shared" si="19"/>
        <v>13</v>
      </c>
      <c r="AF34" s="69">
        <f t="shared" si="20"/>
        <v>13</v>
      </c>
      <c r="AG34" s="77">
        <f t="shared" si="21"/>
        <v>13</v>
      </c>
      <c r="AH34" s="69">
        <f t="shared" si="22"/>
        <v>13</v>
      </c>
      <c r="AI34" s="4">
        <f t="shared" si="23"/>
        <v>0</v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 t="s">
        <v>79</v>
      </c>
      <c r="C35" s="41">
        <v>6050810102042</v>
      </c>
      <c r="D35" s="68"/>
      <c r="E35" s="107"/>
      <c r="F35" s="98"/>
      <c r="G35" s="53"/>
      <c r="H35" s="53"/>
      <c r="I35" s="53"/>
      <c r="J35" s="95"/>
      <c r="K35" s="53"/>
      <c r="L35" s="53">
        <f t="shared" si="7"/>
        <v>0</v>
      </c>
      <c r="M35" s="53">
        <f t="shared" si="8"/>
        <v>0</v>
      </c>
      <c r="N35" s="53">
        <f t="shared" si="9"/>
        <v>0</v>
      </c>
      <c r="O35" s="53" t="str">
        <f t="shared" si="0"/>
        <v>не з'явився</v>
      </c>
      <c r="P35" s="79" t="str">
        <f t="shared" si="1"/>
        <v>F</v>
      </c>
      <c r="Q35" s="77">
        <f t="shared" si="10"/>
        <v>0</v>
      </c>
      <c r="R35" s="77">
        <f t="shared" si="11"/>
        <v>0</v>
      </c>
      <c r="S35" s="53">
        <f t="shared" si="12"/>
        <v>0</v>
      </c>
      <c r="T35" s="53">
        <f t="shared" si="13"/>
        <v>0</v>
      </c>
      <c r="U35" s="53">
        <f t="shared" si="14"/>
        <v>0</v>
      </c>
      <c r="V35" s="53" t="str">
        <f t="shared" si="2"/>
        <v>не з'явився</v>
      </c>
      <c r="W35" s="53" t="str">
        <f t="shared" si="3"/>
        <v>F</v>
      </c>
      <c r="X35" s="77">
        <f t="shared" si="24"/>
        <v>0</v>
      </c>
      <c r="Y35" s="77">
        <f t="shared" si="15"/>
        <v>0</v>
      </c>
      <c r="Z35" s="53">
        <f t="shared" si="16"/>
        <v>0</v>
      </c>
      <c r="AA35" s="53">
        <f t="shared" si="17"/>
        <v>0</v>
      </c>
      <c r="AB35" s="53">
        <f t="shared" si="18"/>
        <v>0</v>
      </c>
      <c r="AC35" s="53" t="str">
        <f t="shared" si="5"/>
        <v>не з'явився</v>
      </c>
      <c r="AD35" s="53" t="str">
        <f t="shared" si="6"/>
        <v>F</v>
      </c>
      <c r="AE35" s="77">
        <f t="shared" si="19"/>
        <v>14</v>
      </c>
      <c r="AF35" s="69">
        <f t="shared" si="20"/>
        <v>14</v>
      </c>
      <c r="AG35" s="77">
        <f t="shared" si="21"/>
        <v>14</v>
      </c>
      <c r="AH35" s="69">
        <f t="shared" si="22"/>
        <v>14</v>
      </c>
      <c r="AI35" s="4">
        <f t="shared" si="23"/>
        <v>0</v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 t="s">
        <v>80</v>
      </c>
      <c r="C36" s="41">
        <v>6050810102043</v>
      </c>
      <c r="D36" s="68"/>
      <c r="E36" s="107"/>
      <c r="F36" s="98"/>
      <c r="G36" s="53"/>
      <c r="H36" s="53"/>
      <c r="I36" s="53"/>
      <c r="J36" s="95"/>
      <c r="K36" s="53"/>
      <c r="L36" s="53">
        <f t="shared" si="7"/>
        <v>0</v>
      </c>
      <c r="M36" s="53">
        <f t="shared" si="8"/>
        <v>0</v>
      </c>
      <c r="N36" s="53">
        <f t="shared" si="9"/>
        <v>0</v>
      </c>
      <c r="O36" s="53" t="str">
        <f t="shared" si="0"/>
        <v>не з'явився</v>
      </c>
      <c r="P36" s="79" t="str">
        <f t="shared" si="1"/>
        <v>F</v>
      </c>
      <c r="Q36" s="77">
        <f t="shared" si="10"/>
        <v>0</v>
      </c>
      <c r="R36" s="77">
        <f t="shared" si="11"/>
        <v>0</v>
      </c>
      <c r="S36" s="53">
        <f t="shared" si="12"/>
        <v>0</v>
      </c>
      <c r="T36" s="53">
        <f t="shared" si="13"/>
        <v>0</v>
      </c>
      <c r="U36" s="53">
        <f t="shared" si="14"/>
        <v>0</v>
      </c>
      <c r="V36" s="53" t="str">
        <f t="shared" si="2"/>
        <v>не з'явився</v>
      </c>
      <c r="W36" s="53" t="str">
        <f t="shared" si="3"/>
        <v>F</v>
      </c>
      <c r="X36" s="77">
        <f t="shared" si="24"/>
        <v>0</v>
      </c>
      <c r="Y36" s="77">
        <f t="shared" si="15"/>
        <v>0</v>
      </c>
      <c r="Z36" s="53">
        <f t="shared" si="16"/>
        <v>0</v>
      </c>
      <c r="AA36" s="53">
        <f t="shared" si="17"/>
        <v>0</v>
      </c>
      <c r="AB36" s="53">
        <f t="shared" si="18"/>
        <v>0</v>
      </c>
      <c r="AC36" s="53" t="str">
        <f t="shared" si="5"/>
        <v>не з'явився</v>
      </c>
      <c r="AD36" s="53" t="str">
        <f t="shared" si="6"/>
        <v>F</v>
      </c>
      <c r="AE36" s="77">
        <f t="shared" si="19"/>
        <v>15</v>
      </c>
      <c r="AF36" s="69">
        <f t="shared" si="20"/>
        <v>15</v>
      </c>
      <c r="AG36" s="77">
        <f t="shared" si="21"/>
        <v>15</v>
      </c>
      <c r="AH36" s="69">
        <f t="shared" si="22"/>
        <v>15</v>
      </c>
      <c r="AI36" s="4">
        <f t="shared" si="23"/>
        <v>0</v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 t="s">
        <v>81</v>
      </c>
      <c r="C37" s="41">
        <v>6050810102044</v>
      </c>
      <c r="D37" s="68"/>
      <c r="E37" s="107"/>
      <c r="F37" s="98"/>
      <c r="G37" s="53"/>
      <c r="H37" s="53"/>
      <c r="I37" s="53"/>
      <c r="J37" s="95"/>
      <c r="K37" s="53"/>
      <c r="L37" s="53">
        <f t="shared" si="7"/>
        <v>0</v>
      </c>
      <c r="M37" s="53">
        <f t="shared" si="8"/>
        <v>0</v>
      </c>
      <c r="N37" s="53">
        <f t="shared" si="9"/>
        <v>0</v>
      </c>
      <c r="O37" s="53" t="str">
        <f t="shared" si="0"/>
        <v>не з'явився</v>
      </c>
      <c r="P37" s="79" t="str">
        <f t="shared" si="1"/>
        <v>F</v>
      </c>
      <c r="Q37" s="77">
        <f t="shared" si="10"/>
        <v>0</v>
      </c>
      <c r="R37" s="77">
        <f t="shared" si="11"/>
        <v>0</v>
      </c>
      <c r="S37" s="53">
        <f t="shared" si="12"/>
        <v>0</v>
      </c>
      <c r="T37" s="53">
        <f t="shared" si="13"/>
        <v>0</v>
      </c>
      <c r="U37" s="53">
        <f t="shared" si="14"/>
        <v>0</v>
      </c>
      <c r="V37" s="53" t="str">
        <f t="shared" si="2"/>
        <v>не з'явився</v>
      </c>
      <c r="W37" s="53" t="str">
        <f t="shared" si="3"/>
        <v>F</v>
      </c>
      <c r="X37" s="77">
        <f t="shared" si="24"/>
        <v>0</v>
      </c>
      <c r="Y37" s="77">
        <f t="shared" si="15"/>
        <v>0</v>
      </c>
      <c r="Z37" s="53">
        <f t="shared" si="16"/>
        <v>0</v>
      </c>
      <c r="AA37" s="53">
        <f t="shared" si="17"/>
        <v>0</v>
      </c>
      <c r="AB37" s="53">
        <f t="shared" si="18"/>
        <v>0</v>
      </c>
      <c r="AC37" s="53" t="str">
        <f t="shared" si="5"/>
        <v>не з'явився</v>
      </c>
      <c r="AD37" s="53" t="str">
        <f t="shared" si="6"/>
        <v>F</v>
      </c>
      <c r="AE37" s="77">
        <f t="shared" si="19"/>
        <v>16</v>
      </c>
      <c r="AF37" s="69">
        <f t="shared" si="20"/>
        <v>16</v>
      </c>
      <c r="AG37" s="77">
        <f t="shared" si="21"/>
        <v>16</v>
      </c>
      <c r="AH37" s="69">
        <f t="shared" si="22"/>
        <v>16</v>
      </c>
      <c r="AI37" s="4">
        <f t="shared" si="23"/>
        <v>0</v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 t="s">
        <v>82</v>
      </c>
      <c r="C38" s="41">
        <v>6050810102045</v>
      </c>
      <c r="D38" s="68"/>
      <c r="E38" s="107"/>
      <c r="F38" s="98"/>
      <c r="G38" s="53"/>
      <c r="H38" s="53"/>
      <c r="I38" s="53"/>
      <c r="J38" s="95"/>
      <c r="K38" s="53"/>
      <c r="L38" s="53">
        <f t="shared" si="7"/>
        <v>0</v>
      </c>
      <c r="M38" s="53">
        <f t="shared" si="8"/>
        <v>0</v>
      </c>
      <c r="N38" s="53">
        <f t="shared" si="9"/>
        <v>0</v>
      </c>
      <c r="O38" s="53" t="str">
        <f t="shared" si="0"/>
        <v>не з'явився</v>
      </c>
      <c r="P38" s="79" t="str">
        <f t="shared" si="1"/>
        <v>F</v>
      </c>
      <c r="Q38" s="77">
        <f t="shared" si="10"/>
        <v>0</v>
      </c>
      <c r="R38" s="77">
        <f t="shared" si="11"/>
        <v>0</v>
      </c>
      <c r="S38" s="53">
        <f t="shared" si="12"/>
        <v>0</v>
      </c>
      <c r="T38" s="53">
        <f t="shared" si="13"/>
        <v>0</v>
      </c>
      <c r="U38" s="53">
        <f t="shared" si="14"/>
        <v>0</v>
      </c>
      <c r="V38" s="53" t="str">
        <f t="shared" si="2"/>
        <v>не з'явився</v>
      </c>
      <c r="W38" s="53" t="str">
        <f t="shared" si="3"/>
        <v>F</v>
      </c>
      <c r="X38" s="77">
        <f t="shared" si="24"/>
        <v>0</v>
      </c>
      <c r="Y38" s="77">
        <f t="shared" si="15"/>
        <v>0</v>
      </c>
      <c r="Z38" s="53">
        <f t="shared" si="16"/>
        <v>0</v>
      </c>
      <c r="AA38" s="53">
        <f t="shared" si="17"/>
        <v>0</v>
      </c>
      <c r="AB38" s="53">
        <f t="shared" si="18"/>
        <v>0</v>
      </c>
      <c r="AC38" s="53" t="str">
        <f t="shared" si="5"/>
        <v>не з'явився</v>
      </c>
      <c r="AD38" s="53" t="str">
        <f t="shared" si="6"/>
        <v>F</v>
      </c>
      <c r="AE38" s="77">
        <f t="shared" si="19"/>
        <v>17</v>
      </c>
      <c r="AF38" s="69">
        <f t="shared" si="20"/>
        <v>17</v>
      </c>
      <c r="AG38" s="77">
        <f t="shared" si="21"/>
        <v>17</v>
      </c>
      <c r="AH38" s="69">
        <f t="shared" si="22"/>
        <v>17</v>
      </c>
      <c r="AI38" s="4">
        <f t="shared" si="23"/>
        <v>0</v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 t="s">
        <v>83</v>
      </c>
      <c r="C39" s="41">
        <v>6050810102046</v>
      </c>
      <c r="D39" s="68"/>
      <c r="E39" s="107"/>
      <c r="F39" s="98"/>
      <c r="G39" s="53"/>
      <c r="H39" s="53"/>
      <c r="I39" s="53"/>
      <c r="J39" s="95"/>
      <c r="K39" s="53"/>
      <c r="L39" s="53">
        <f t="shared" si="7"/>
        <v>0</v>
      </c>
      <c r="M39" s="53">
        <f t="shared" si="8"/>
        <v>0</v>
      </c>
      <c r="N39" s="53">
        <f t="shared" si="9"/>
        <v>0</v>
      </c>
      <c r="O39" s="53" t="str">
        <f t="shared" si="0"/>
        <v>не з'явився</v>
      </c>
      <c r="P39" s="79" t="str">
        <f t="shared" si="1"/>
        <v>F</v>
      </c>
      <c r="Q39" s="77">
        <f t="shared" si="10"/>
        <v>0</v>
      </c>
      <c r="R39" s="77">
        <f t="shared" si="11"/>
        <v>0</v>
      </c>
      <c r="S39" s="53">
        <f t="shared" si="12"/>
        <v>0</v>
      </c>
      <c r="T39" s="53">
        <f t="shared" si="13"/>
        <v>0</v>
      </c>
      <c r="U39" s="53">
        <f t="shared" si="14"/>
        <v>0</v>
      </c>
      <c r="V39" s="53" t="str">
        <f t="shared" si="2"/>
        <v>не з'явився</v>
      </c>
      <c r="W39" s="53" t="str">
        <f t="shared" si="3"/>
        <v>F</v>
      </c>
      <c r="X39" s="77">
        <f t="shared" si="24"/>
        <v>0</v>
      </c>
      <c r="Y39" s="77">
        <f t="shared" si="15"/>
        <v>0</v>
      </c>
      <c r="Z39" s="53">
        <f t="shared" si="16"/>
        <v>0</v>
      </c>
      <c r="AA39" s="53">
        <f t="shared" si="17"/>
        <v>0</v>
      </c>
      <c r="AB39" s="53">
        <f t="shared" si="18"/>
        <v>0</v>
      </c>
      <c r="AC39" s="53" t="str">
        <f t="shared" si="5"/>
        <v>не з'явився</v>
      </c>
      <c r="AD39" s="53" t="str">
        <f t="shared" si="6"/>
        <v>F</v>
      </c>
      <c r="AE39" s="77">
        <f t="shared" si="19"/>
        <v>18</v>
      </c>
      <c r="AF39" s="69">
        <f t="shared" si="20"/>
        <v>18</v>
      </c>
      <c r="AG39" s="77">
        <f t="shared" si="21"/>
        <v>18</v>
      </c>
      <c r="AH39" s="69">
        <f t="shared" si="22"/>
        <v>18</v>
      </c>
      <c r="AI39" s="4">
        <f t="shared" si="23"/>
        <v>0</v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 t="s">
        <v>84</v>
      </c>
      <c r="C40" s="41">
        <v>6050810102047</v>
      </c>
      <c r="D40" s="68"/>
      <c r="E40" s="107"/>
      <c r="F40" s="98"/>
      <c r="G40" s="53"/>
      <c r="H40" s="53"/>
      <c r="I40" s="53"/>
      <c r="J40" s="95"/>
      <c r="K40" s="53"/>
      <c r="L40" s="53">
        <f t="shared" si="7"/>
        <v>0</v>
      </c>
      <c r="M40" s="53">
        <f t="shared" si="8"/>
        <v>0</v>
      </c>
      <c r="N40" s="53">
        <f t="shared" si="9"/>
        <v>0</v>
      </c>
      <c r="O40" s="53" t="str">
        <f t="shared" si="0"/>
        <v>не з'явився</v>
      </c>
      <c r="P40" s="79" t="str">
        <f t="shared" si="1"/>
        <v>F</v>
      </c>
      <c r="Q40" s="77">
        <f t="shared" si="10"/>
        <v>0</v>
      </c>
      <c r="R40" s="77">
        <f t="shared" si="11"/>
        <v>0</v>
      </c>
      <c r="S40" s="53">
        <f t="shared" si="12"/>
        <v>0</v>
      </c>
      <c r="T40" s="53">
        <f t="shared" si="13"/>
        <v>0</v>
      </c>
      <c r="U40" s="53">
        <f t="shared" si="14"/>
        <v>0</v>
      </c>
      <c r="V40" s="53" t="str">
        <f t="shared" si="2"/>
        <v>не з'явився</v>
      </c>
      <c r="W40" s="53" t="str">
        <f t="shared" si="3"/>
        <v>F</v>
      </c>
      <c r="X40" s="77">
        <f t="shared" si="24"/>
        <v>0</v>
      </c>
      <c r="Y40" s="77">
        <f t="shared" si="15"/>
        <v>0</v>
      </c>
      <c r="Z40" s="53">
        <f t="shared" si="16"/>
        <v>0</v>
      </c>
      <c r="AA40" s="53">
        <f t="shared" si="17"/>
        <v>0</v>
      </c>
      <c r="AB40" s="53">
        <f t="shared" si="18"/>
        <v>0</v>
      </c>
      <c r="AC40" s="53" t="str">
        <f t="shared" si="5"/>
        <v>не з'явився</v>
      </c>
      <c r="AD40" s="53" t="str">
        <f t="shared" si="6"/>
        <v>F</v>
      </c>
      <c r="AE40" s="77">
        <f t="shared" si="19"/>
        <v>19</v>
      </c>
      <c r="AF40" s="69">
        <f t="shared" si="20"/>
        <v>19</v>
      </c>
      <c r="AG40" s="77">
        <f t="shared" si="21"/>
        <v>19</v>
      </c>
      <c r="AH40" s="69">
        <f t="shared" si="22"/>
        <v>19</v>
      </c>
      <c r="AI40" s="4">
        <f t="shared" si="23"/>
        <v>0</v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 t="s">
        <v>85</v>
      </c>
      <c r="C41" s="41">
        <v>6050810102048</v>
      </c>
      <c r="D41" s="68"/>
      <c r="E41" s="107"/>
      <c r="F41" s="92"/>
      <c r="G41" s="53"/>
      <c r="H41" s="53"/>
      <c r="I41" s="53"/>
      <c r="J41" s="95"/>
      <c r="K41" s="53"/>
      <c r="L41" s="53">
        <f t="shared" si="7"/>
        <v>0</v>
      </c>
      <c r="M41" s="53">
        <f t="shared" si="8"/>
        <v>0</v>
      </c>
      <c r="N41" s="53">
        <f t="shared" si="9"/>
        <v>0</v>
      </c>
      <c r="O41" s="53" t="str">
        <f t="shared" si="0"/>
        <v>не з'явився</v>
      </c>
      <c r="P41" s="79" t="str">
        <f t="shared" si="1"/>
        <v>F</v>
      </c>
      <c r="Q41" s="77">
        <f t="shared" si="10"/>
        <v>0</v>
      </c>
      <c r="R41" s="77">
        <f t="shared" si="11"/>
        <v>0</v>
      </c>
      <c r="S41" s="53">
        <f t="shared" si="12"/>
        <v>0</v>
      </c>
      <c r="T41" s="53">
        <f t="shared" si="13"/>
        <v>0</v>
      </c>
      <c r="U41" s="53">
        <f t="shared" si="14"/>
        <v>0</v>
      </c>
      <c r="V41" s="53" t="str">
        <f t="shared" si="2"/>
        <v>не з'явився</v>
      </c>
      <c r="W41" s="53" t="str">
        <f t="shared" si="3"/>
        <v>F</v>
      </c>
      <c r="X41" s="77">
        <f t="shared" si="24"/>
        <v>0</v>
      </c>
      <c r="Y41" s="77">
        <f t="shared" si="15"/>
        <v>0</v>
      </c>
      <c r="Z41" s="53">
        <f t="shared" si="16"/>
        <v>0</v>
      </c>
      <c r="AA41" s="53">
        <f t="shared" si="17"/>
        <v>0</v>
      </c>
      <c r="AB41" s="53">
        <f t="shared" si="18"/>
        <v>0</v>
      </c>
      <c r="AC41" s="53" t="str">
        <f t="shared" si="5"/>
        <v>не з'явився</v>
      </c>
      <c r="AD41" s="53" t="str">
        <f t="shared" si="6"/>
        <v>F</v>
      </c>
      <c r="AE41" s="77">
        <f t="shared" si="19"/>
        <v>20</v>
      </c>
      <c r="AF41" s="69">
        <f t="shared" si="20"/>
        <v>20</v>
      </c>
      <c r="AG41" s="77">
        <f t="shared" si="21"/>
        <v>20</v>
      </c>
      <c r="AH41" s="69">
        <f t="shared" si="22"/>
        <v>20</v>
      </c>
      <c r="AI41" s="4">
        <f t="shared" si="23"/>
        <v>0</v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 t="s">
        <v>86</v>
      </c>
      <c r="C42" s="41">
        <v>6050810102049</v>
      </c>
      <c r="D42" s="68"/>
      <c r="E42" s="107"/>
      <c r="F42" s="92"/>
      <c r="G42" s="53"/>
      <c r="H42" s="53"/>
      <c r="I42" s="53"/>
      <c r="J42" s="95"/>
      <c r="K42" s="53"/>
      <c r="L42" s="53">
        <f t="shared" si="7"/>
        <v>0</v>
      </c>
      <c r="M42" s="53">
        <f t="shared" si="8"/>
        <v>0</v>
      </c>
      <c r="N42" s="53">
        <f t="shared" si="9"/>
        <v>0</v>
      </c>
      <c r="O42" s="53" t="str">
        <f t="shared" si="0"/>
        <v>не з'явився</v>
      </c>
      <c r="P42" s="79" t="str">
        <f t="shared" si="1"/>
        <v>F</v>
      </c>
      <c r="Q42" s="77">
        <f t="shared" si="10"/>
        <v>0</v>
      </c>
      <c r="R42" s="77">
        <f t="shared" si="11"/>
        <v>0</v>
      </c>
      <c r="S42" s="53">
        <f t="shared" si="12"/>
        <v>0</v>
      </c>
      <c r="T42" s="53">
        <f t="shared" si="13"/>
        <v>0</v>
      </c>
      <c r="U42" s="53">
        <f t="shared" si="14"/>
        <v>0</v>
      </c>
      <c r="V42" s="53" t="str">
        <f t="shared" si="2"/>
        <v>не з'явився</v>
      </c>
      <c r="W42" s="53" t="str">
        <f t="shared" si="3"/>
        <v>F</v>
      </c>
      <c r="X42" s="77">
        <f t="shared" si="24"/>
        <v>0</v>
      </c>
      <c r="Y42" s="77">
        <f t="shared" si="15"/>
        <v>0</v>
      </c>
      <c r="Z42" s="53">
        <f t="shared" si="16"/>
        <v>0</v>
      </c>
      <c r="AA42" s="53">
        <f t="shared" si="17"/>
        <v>0</v>
      </c>
      <c r="AB42" s="53">
        <f t="shared" si="18"/>
        <v>0</v>
      </c>
      <c r="AC42" s="53" t="str">
        <f t="shared" si="5"/>
        <v>не з'явився</v>
      </c>
      <c r="AD42" s="53" t="str">
        <f t="shared" si="6"/>
        <v>F</v>
      </c>
      <c r="AE42" s="77">
        <f t="shared" si="19"/>
        <v>21</v>
      </c>
      <c r="AF42" s="69">
        <f t="shared" si="20"/>
        <v>21</v>
      </c>
      <c r="AG42" s="77">
        <f t="shared" si="21"/>
        <v>21</v>
      </c>
      <c r="AH42" s="69">
        <f t="shared" si="22"/>
        <v>21</v>
      </c>
      <c r="AI42" s="4">
        <f t="shared" si="23"/>
        <v>0</v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 t="s">
        <v>87</v>
      </c>
      <c r="C43" s="34">
        <v>6050810102050</v>
      </c>
      <c r="D43" s="68"/>
      <c r="E43" s="107"/>
      <c r="F43" s="92"/>
      <c r="G43" s="53"/>
      <c r="H43" s="53"/>
      <c r="I43" s="53"/>
      <c r="J43" s="95"/>
      <c r="K43" s="53"/>
      <c r="L43" s="53">
        <f t="shared" si="7"/>
        <v>0</v>
      </c>
      <c r="M43" s="53">
        <f t="shared" si="8"/>
        <v>0</v>
      </c>
      <c r="N43" s="53">
        <f t="shared" si="9"/>
        <v>0</v>
      </c>
      <c r="O43" s="53" t="str">
        <f t="shared" si="0"/>
        <v>не з'явився</v>
      </c>
      <c r="P43" s="79" t="str">
        <f t="shared" si="1"/>
        <v>F</v>
      </c>
      <c r="Q43" s="77">
        <f t="shared" si="10"/>
        <v>0</v>
      </c>
      <c r="R43" s="77">
        <f t="shared" si="11"/>
        <v>0</v>
      </c>
      <c r="S43" s="53">
        <f t="shared" si="12"/>
        <v>0</v>
      </c>
      <c r="T43" s="53">
        <f t="shared" si="13"/>
        <v>0</v>
      </c>
      <c r="U43" s="53">
        <f t="shared" si="14"/>
        <v>0</v>
      </c>
      <c r="V43" s="53" t="str">
        <f t="shared" si="2"/>
        <v>не з'явився</v>
      </c>
      <c r="W43" s="53" t="str">
        <f t="shared" si="3"/>
        <v>F</v>
      </c>
      <c r="X43" s="77">
        <f t="shared" si="24"/>
        <v>0</v>
      </c>
      <c r="Y43" s="77">
        <f t="shared" si="15"/>
        <v>0</v>
      </c>
      <c r="Z43" s="53">
        <f t="shared" si="16"/>
        <v>0</v>
      </c>
      <c r="AA43" s="53">
        <f t="shared" si="17"/>
        <v>0</v>
      </c>
      <c r="AB43" s="53">
        <f t="shared" si="18"/>
        <v>0</v>
      </c>
      <c r="AC43" s="53" t="str">
        <f t="shared" si="5"/>
        <v>не з'явився</v>
      </c>
      <c r="AD43" s="53" t="str">
        <f t="shared" si="6"/>
        <v>F</v>
      </c>
      <c r="AE43" s="77">
        <f t="shared" si="19"/>
        <v>22</v>
      </c>
      <c r="AF43" s="69">
        <f t="shared" si="20"/>
        <v>22</v>
      </c>
      <c r="AG43" s="77">
        <f t="shared" si="21"/>
        <v>22</v>
      </c>
      <c r="AH43" s="69">
        <f t="shared" si="22"/>
        <v>22</v>
      </c>
      <c r="AI43" s="4">
        <f t="shared" si="23"/>
        <v>0</v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 t="s">
        <v>88</v>
      </c>
      <c r="C44" s="34">
        <v>6050810102051</v>
      </c>
      <c r="D44" s="68"/>
      <c r="E44" s="107"/>
      <c r="F44" s="92"/>
      <c r="G44" s="53"/>
      <c r="H44" s="53"/>
      <c r="I44" s="53"/>
      <c r="J44" s="95"/>
      <c r="K44" s="53"/>
      <c r="L44" s="53">
        <f t="shared" si="7"/>
        <v>0</v>
      </c>
      <c r="M44" s="53">
        <f t="shared" si="8"/>
        <v>0</v>
      </c>
      <c r="N44" s="53">
        <f t="shared" si="9"/>
        <v>0</v>
      </c>
      <c r="O44" s="53" t="str">
        <f t="shared" si="0"/>
        <v>не з'явився</v>
      </c>
      <c r="P44" s="79" t="str">
        <f t="shared" si="1"/>
        <v>F</v>
      </c>
      <c r="Q44" s="77">
        <f t="shared" si="10"/>
        <v>0</v>
      </c>
      <c r="R44" s="77">
        <f t="shared" si="11"/>
        <v>0</v>
      </c>
      <c r="S44" s="53">
        <f t="shared" si="12"/>
        <v>0</v>
      </c>
      <c r="T44" s="53">
        <f t="shared" si="13"/>
        <v>0</v>
      </c>
      <c r="U44" s="53">
        <f t="shared" si="14"/>
        <v>0</v>
      </c>
      <c r="V44" s="53" t="str">
        <f t="shared" si="2"/>
        <v>не з'явився</v>
      </c>
      <c r="W44" s="53" t="str">
        <f t="shared" si="3"/>
        <v>F</v>
      </c>
      <c r="X44" s="77">
        <f t="shared" si="24"/>
        <v>0</v>
      </c>
      <c r="Y44" s="77">
        <f t="shared" si="15"/>
        <v>0</v>
      </c>
      <c r="Z44" s="53">
        <f t="shared" si="16"/>
        <v>0</v>
      </c>
      <c r="AA44" s="53">
        <f t="shared" si="17"/>
        <v>0</v>
      </c>
      <c r="AB44" s="53">
        <f t="shared" si="18"/>
        <v>0</v>
      </c>
      <c r="AC44" s="53" t="str">
        <f t="shared" si="5"/>
        <v>не з'явився</v>
      </c>
      <c r="AD44" s="53" t="str">
        <f t="shared" si="6"/>
        <v>F</v>
      </c>
      <c r="AE44" s="77">
        <f t="shared" si="19"/>
        <v>23</v>
      </c>
      <c r="AF44" s="69">
        <f t="shared" si="20"/>
        <v>23</v>
      </c>
      <c r="AG44" s="77">
        <f t="shared" si="21"/>
        <v>23</v>
      </c>
      <c r="AH44" s="69">
        <f t="shared" si="22"/>
        <v>23</v>
      </c>
      <c r="AI44" s="4">
        <f t="shared" si="23"/>
        <v>0</v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 t="s">
        <v>89</v>
      </c>
      <c r="C45" s="34">
        <v>6050810102052</v>
      </c>
      <c r="D45" s="68"/>
      <c r="E45" s="107"/>
      <c r="F45" s="92"/>
      <c r="G45" s="53"/>
      <c r="H45" s="53"/>
      <c r="I45" s="53"/>
      <c r="J45" s="95"/>
      <c r="K45" s="53"/>
      <c r="L45" s="53">
        <f t="shared" si="7"/>
        <v>0</v>
      </c>
      <c r="M45" s="53">
        <f t="shared" si="8"/>
        <v>0</v>
      </c>
      <c r="N45" s="53">
        <f t="shared" si="9"/>
        <v>0</v>
      </c>
      <c r="O45" s="53" t="str">
        <f t="shared" si="0"/>
        <v>не з'явився</v>
      </c>
      <c r="P45" s="79" t="str">
        <f t="shared" si="1"/>
        <v>F</v>
      </c>
      <c r="Q45" s="77">
        <f t="shared" si="10"/>
        <v>0</v>
      </c>
      <c r="R45" s="77">
        <f t="shared" si="11"/>
        <v>0</v>
      </c>
      <c r="S45" s="53">
        <f t="shared" si="12"/>
        <v>0</v>
      </c>
      <c r="T45" s="53">
        <f t="shared" si="13"/>
        <v>0</v>
      </c>
      <c r="U45" s="53">
        <f t="shared" si="14"/>
        <v>0</v>
      </c>
      <c r="V45" s="53" t="str">
        <f t="shared" si="2"/>
        <v>не з'явився</v>
      </c>
      <c r="W45" s="53" t="str">
        <f t="shared" si="3"/>
        <v>F</v>
      </c>
      <c r="X45" s="77">
        <f t="shared" si="24"/>
        <v>0</v>
      </c>
      <c r="Y45" s="77">
        <f t="shared" si="15"/>
        <v>0</v>
      </c>
      <c r="Z45" s="53">
        <f t="shared" si="16"/>
        <v>0</v>
      </c>
      <c r="AA45" s="53">
        <f t="shared" si="17"/>
        <v>0</v>
      </c>
      <c r="AB45" s="53">
        <f t="shared" si="18"/>
        <v>0</v>
      </c>
      <c r="AC45" s="53" t="str">
        <f t="shared" si="5"/>
        <v>не з'явився</v>
      </c>
      <c r="AD45" s="53" t="str">
        <f t="shared" si="6"/>
        <v>F</v>
      </c>
      <c r="AE45" s="77">
        <f t="shared" si="19"/>
        <v>24</v>
      </c>
      <c r="AF45" s="69">
        <f t="shared" si="20"/>
        <v>24</v>
      </c>
      <c r="AG45" s="77">
        <f t="shared" si="21"/>
        <v>24</v>
      </c>
      <c r="AH45" s="69">
        <f t="shared" si="22"/>
        <v>24</v>
      </c>
      <c r="AI45" s="4">
        <f t="shared" si="23"/>
        <v>0</v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 t="s">
        <v>90</v>
      </c>
      <c r="C46" s="34">
        <v>6050810102053</v>
      </c>
      <c r="D46" s="68"/>
      <c r="E46" s="107"/>
      <c r="F46" s="92"/>
      <c r="G46" s="53"/>
      <c r="H46" s="53"/>
      <c r="I46" s="53"/>
      <c r="J46" s="95"/>
      <c r="K46" s="53"/>
      <c r="L46" s="53">
        <f t="shared" si="7"/>
        <v>0</v>
      </c>
      <c r="M46" s="53">
        <f t="shared" si="8"/>
        <v>0</v>
      </c>
      <c r="N46" s="53">
        <f t="shared" si="9"/>
        <v>0</v>
      </c>
      <c r="O46" s="53" t="str">
        <f t="shared" si="0"/>
        <v>не з'явився</v>
      </c>
      <c r="P46" s="79" t="str">
        <f t="shared" si="1"/>
        <v>F</v>
      </c>
      <c r="Q46" s="77">
        <f t="shared" si="10"/>
        <v>0</v>
      </c>
      <c r="R46" s="77">
        <f t="shared" si="11"/>
        <v>0</v>
      </c>
      <c r="S46" s="53">
        <f t="shared" si="12"/>
        <v>0</v>
      </c>
      <c r="T46" s="53">
        <f t="shared" si="13"/>
        <v>0</v>
      </c>
      <c r="U46" s="53">
        <f t="shared" si="14"/>
        <v>0</v>
      </c>
      <c r="V46" s="53" t="str">
        <f t="shared" si="2"/>
        <v>не з'явився</v>
      </c>
      <c r="W46" s="53" t="str">
        <f t="shared" si="3"/>
        <v>F</v>
      </c>
      <c r="X46" s="77">
        <f t="shared" si="24"/>
        <v>0</v>
      </c>
      <c r="Y46" s="77">
        <f t="shared" si="15"/>
        <v>0</v>
      </c>
      <c r="Z46" s="53">
        <f t="shared" si="16"/>
        <v>0</v>
      </c>
      <c r="AA46" s="53">
        <f t="shared" si="17"/>
        <v>0</v>
      </c>
      <c r="AB46" s="53">
        <f t="shared" si="18"/>
        <v>0</v>
      </c>
      <c r="AC46" s="53" t="str">
        <f t="shared" si="5"/>
        <v>не з'явився</v>
      </c>
      <c r="AD46" s="53" t="str">
        <f t="shared" si="6"/>
        <v>F</v>
      </c>
      <c r="AE46" s="77">
        <f t="shared" si="19"/>
        <v>25</v>
      </c>
      <c r="AF46" s="69">
        <f t="shared" si="20"/>
        <v>25</v>
      </c>
      <c r="AG46" s="77">
        <f t="shared" si="21"/>
        <v>25</v>
      </c>
      <c r="AH46" s="69">
        <f t="shared" si="22"/>
        <v>25</v>
      </c>
      <c r="AI46" s="4">
        <f t="shared" si="23"/>
        <v>0</v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 t="s">
        <v>91</v>
      </c>
      <c r="C47" s="34">
        <v>6050810102054</v>
      </c>
      <c r="D47" s="68"/>
      <c r="E47" s="107"/>
      <c r="F47" s="92"/>
      <c r="G47" s="53"/>
      <c r="H47" s="53"/>
      <c r="I47" s="53"/>
      <c r="J47" s="95"/>
      <c r="K47" s="53"/>
      <c r="L47" s="53">
        <f t="shared" si="7"/>
        <v>0</v>
      </c>
      <c r="M47" s="53">
        <f t="shared" si="8"/>
        <v>0</v>
      </c>
      <c r="N47" s="53">
        <f t="shared" si="9"/>
        <v>0</v>
      </c>
      <c r="O47" s="53" t="str">
        <f t="shared" si="0"/>
        <v>не з'явився</v>
      </c>
      <c r="P47" s="79" t="str">
        <f t="shared" si="1"/>
        <v>F</v>
      </c>
      <c r="Q47" s="77">
        <f t="shared" si="10"/>
        <v>0</v>
      </c>
      <c r="R47" s="77">
        <f t="shared" si="11"/>
        <v>0</v>
      </c>
      <c r="S47" s="53">
        <f t="shared" si="12"/>
        <v>0</v>
      </c>
      <c r="T47" s="53">
        <f t="shared" si="13"/>
        <v>0</v>
      </c>
      <c r="U47" s="53">
        <f t="shared" si="14"/>
        <v>0</v>
      </c>
      <c r="V47" s="53" t="str">
        <f t="shared" si="2"/>
        <v>не з'явився</v>
      </c>
      <c r="W47" s="53" t="str">
        <f t="shared" si="3"/>
        <v>F</v>
      </c>
      <c r="X47" s="77">
        <f t="shared" si="24"/>
        <v>0</v>
      </c>
      <c r="Y47" s="77">
        <f t="shared" si="15"/>
        <v>0</v>
      </c>
      <c r="Z47" s="53">
        <f t="shared" si="16"/>
        <v>0</v>
      </c>
      <c r="AA47" s="53">
        <f t="shared" si="17"/>
        <v>0</v>
      </c>
      <c r="AB47" s="53">
        <f t="shared" si="18"/>
        <v>0</v>
      </c>
      <c r="AC47" s="53" t="str">
        <f t="shared" si="5"/>
        <v>не з'явився</v>
      </c>
      <c r="AD47" s="53" t="str">
        <f t="shared" si="6"/>
        <v>F</v>
      </c>
      <c r="AE47" s="77">
        <f t="shared" si="19"/>
        <v>26</v>
      </c>
      <c r="AF47" s="69">
        <f t="shared" si="20"/>
        <v>26</v>
      </c>
      <c r="AG47" s="77">
        <f t="shared" si="21"/>
        <v>26</v>
      </c>
      <c r="AH47" s="69">
        <f t="shared" si="22"/>
        <v>26</v>
      </c>
      <c r="AI47" s="4">
        <f t="shared" si="23"/>
        <v>0</v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 t="s">
        <v>92</v>
      </c>
      <c r="C48" s="34">
        <v>6050810102055</v>
      </c>
      <c r="D48" s="68"/>
      <c r="E48" s="107"/>
      <c r="F48" s="92"/>
      <c r="G48" s="53"/>
      <c r="H48" s="53"/>
      <c r="I48" s="53"/>
      <c r="J48" s="95"/>
      <c r="K48" s="53"/>
      <c r="L48" s="53">
        <f t="shared" si="7"/>
        <v>0</v>
      </c>
      <c r="M48" s="53">
        <f t="shared" si="8"/>
        <v>0</v>
      </c>
      <c r="N48" s="53">
        <f t="shared" si="9"/>
        <v>0</v>
      </c>
      <c r="O48" s="53" t="str">
        <f t="shared" si="0"/>
        <v>не з'явився</v>
      </c>
      <c r="P48" s="79" t="str">
        <f t="shared" si="1"/>
        <v>F</v>
      </c>
      <c r="Q48" s="77">
        <f t="shared" si="10"/>
        <v>0</v>
      </c>
      <c r="R48" s="77">
        <f t="shared" si="11"/>
        <v>0</v>
      </c>
      <c r="S48" s="53">
        <f t="shared" si="12"/>
        <v>0</v>
      </c>
      <c r="T48" s="53">
        <f t="shared" si="13"/>
        <v>0</v>
      </c>
      <c r="U48" s="53">
        <f t="shared" si="14"/>
        <v>0</v>
      </c>
      <c r="V48" s="53" t="str">
        <f t="shared" si="2"/>
        <v>не з'явився</v>
      </c>
      <c r="W48" s="53" t="str">
        <f t="shared" si="3"/>
        <v>F</v>
      </c>
      <c r="X48" s="77">
        <f t="shared" si="24"/>
        <v>0</v>
      </c>
      <c r="Y48" s="77">
        <f t="shared" si="15"/>
        <v>0</v>
      </c>
      <c r="Z48" s="53">
        <f t="shared" si="16"/>
        <v>0</v>
      </c>
      <c r="AA48" s="53">
        <f t="shared" si="17"/>
        <v>0</v>
      </c>
      <c r="AB48" s="53">
        <f t="shared" si="18"/>
        <v>0</v>
      </c>
      <c r="AC48" s="53" t="str">
        <f t="shared" si="5"/>
        <v>не з'явився</v>
      </c>
      <c r="AD48" s="53" t="str">
        <f t="shared" si="6"/>
        <v>F</v>
      </c>
      <c r="AE48" s="77">
        <f t="shared" si="19"/>
        <v>27</v>
      </c>
      <c r="AF48" s="69">
        <f t="shared" si="20"/>
        <v>27</v>
      </c>
      <c r="AG48" s="77">
        <f t="shared" si="21"/>
        <v>27</v>
      </c>
      <c r="AH48" s="69">
        <f t="shared" si="22"/>
        <v>27</v>
      </c>
      <c r="AI48" s="4">
        <f t="shared" si="23"/>
        <v>0</v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/>
      <c r="C49" s="34"/>
      <c r="D49" s="68"/>
      <c r="E49" s="107"/>
      <c r="F49" s="92"/>
      <c r="G49" s="53"/>
      <c r="H49" s="53"/>
      <c r="I49" s="53"/>
      <c r="J49" s="95"/>
      <c r="K49" s="53"/>
      <c r="L49" s="53" t="str">
        <f t="shared" si="7"/>
        <v/>
      </c>
      <c r="M49" s="53" t="str">
        <f t="shared" si="8"/>
        <v/>
      </c>
      <c r="N49" s="53" t="str">
        <f t="shared" si="9"/>
        <v/>
      </c>
      <c r="O49" s="53" t="str">
        <f t="shared" si="0"/>
        <v/>
      </c>
      <c r="P49" s="79" t="str">
        <f t="shared" si="1"/>
        <v/>
      </c>
      <c r="Q49" s="77" t="str">
        <f t="shared" si="10"/>
        <v/>
      </c>
      <c r="R49" s="77" t="str">
        <f t="shared" si="11"/>
        <v/>
      </c>
      <c r="S49" s="53" t="str">
        <f t="shared" si="12"/>
        <v/>
      </c>
      <c r="T49" s="53" t="str">
        <f t="shared" si="13"/>
        <v/>
      </c>
      <c r="U49" s="53" t="str">
        <f t="shared" si="14"/>
        <v/>
      </c>
      <c r="V49" s="53" t="str">
        <f t="shared" si="2"/>
        <v/>
      </c>
      <c r="W49" s="53" t="str">
        <f t="shared" si="3"/>
        <v/>
      </c>
      <c r="X49" s="77" t="str">
        <f t="shared" si="24"/>
        <v/>
      </c>
      <c r="Y49" s="77" t="str">
        <f t="shared" si="15"/>
        <v/>
      </c>
      <c r="Z49" s="53" t="str">
        <f t="shared" si="16"/>
        <v/>
      </c>
      <c r="AA49" s="53" t="str">
        <f t="shared" si="17"/>
        <v/>
      </c>
      <c r="AB49" s="53" t="str">
        <f t="shared" si="18"/>
        <v/>
      </c>
      <c r="AC49" s="53" t="str">
        <f t="shared" si="5"/>
        <v/>
      </c>
      <c r="AD49" s="53" t="str">
        <f t="shared" si="6"/>
        <v/>
      </c>
      <c r="AE49" s="77">
        <f t="shared" si="19"/>
        <v>27</v>
      </c>
      <c r="AF49" s="69" t="str">
        <f t="shared" si="20"/>
        <v/>
      </c>
      <c r="AG49" s="77">
        <f t="shared" si="21"/>
        <v>27</v>
      </c>
      <c r="AH49" s="69" t="str">
        <f t="shared" si="22"/>
        <v/>
      </c>
      <c r="AI49" s="4" t="str">
        <f t="shared" si="23"/>
        <v/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/>
      <c r="C50" s="83"/>
      <c r="D50" s="68"/>
      <c r="E50" s="107"/>
      <c r="F50" s="92"/>
      <c r="G50" s="53"/>
      <c r="H50" s="53"/>
      <c r="I50" s="53"/>
      <c r="J50" s="96"/>
      <c r="K50" s="84"/>
      <c r="L50" s="84" t="str">
        <f t="shared" si="7"/>
        <v/>
      </c>
      <c r="M50" s="53" t="str">
        <f t="shared" si="8"/>
        <v/>
      </c>
      <c r="N50" s="53" t="str">
        <f t="shared" si="9"/>
        <v/>
      </c>
      <c r="O50" s="53" t="str">
        <f t="shared" si="0"/>
        <v/>
      </c>
      <c r="P50" s="79" t="str">
        <f t="shared" si="1"/>
        <v/>
      </c>
      <c r="Q50" s="77" t="str">
        <f t="shared" si="10"/>
        <v/>
      </c>
      <c r="R50" s="77" t="str">
        <f t="shared" si="11"/>
        <v/>
      </c>
      <c r="S50" s="53" t="str">
        <f t="shared" si="12"/>
        <v/>
      </c>
      <c r="T50" s="53" t="str">
        <f t="shared" si="13"/>
        <v/>
      </c>
      <c r="U50" s="53" t="str">
        <f t="shared" si="14"/>
        <v/>
      </c>
      <c r="V50" s="53" t="str">
        <f t="shared" si="2"/>
        <v/>
      </c>
      <c r="W50" s="53" t="str">
        <f t="shared" si="3"/>
        <v/>
      </c>
      <c r="X50" s="77" t="str">
        <f t="shared" si="24"/>
        <v/>
      </c>
      <c r="Y50" s="77" t="str">
        <f t="shared" si="15"/>
        <v/>
      </c>
      <c r="Z50" s="53" t="str">
        <f t="shared" si="16"/>
        <v/>
      </c>
      <c r="AA50" s="53" t="str">
        <f t="shared" si="17"/>
        <v/>
      </c>
      <c r="AB50" s="53" t="str">
        <f t="shared" si="18"/>
        <v/>
      </c>
      <c r="AC50" s="53" t="str">
        <f t="shared" si="5"/>
        <v/>
      </c>
      <c r="AD50" s="53" t="str">
        <f t="shared" si="6"/>
        <v/>
      </c>
      <c r="AE50" s="77">
        <f t="shared" si="19"/>
        <v>27</v>
      </c>
      <c r="AF50" s="69" t="str">
        <f t="shared" si="20"/>
        <v/>
      </c>
      <c r="AG50" s="77">
        <f t="shared" si="21"/>
        <v>27</v>
      </c>
      <c r="AH50" s="69" t="str">
        <f t="shared" si="22"/>
        <v/>
      </c>
      <c r="AI50" s="4" t="str">
        <f t="shared" si="23"/>
        <v/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27</v>
      </c>
      <c r="AF51" s="69" t="str">
        <f t="shared" si="20"/>
        <v/>
      </c>
      <c r="AG51" s="77">
        <f t="shared" si="21"/>
        <v>27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27</v>
      </c>
      <c r="AF52" s="69" t="str">
        <f t="shared" si="20"/>
        <v/>
      </c>
      <c r="AG52" s="77">
        <f t="shared" si="21"/>
        <v>27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27</v>
      </c>
      <c r="AF53" s="69" t="str">
        <f t="shared" si="20"/>
        <v/>
      </c>
      <c r="AG53" s="77">
        <f t="shared" si="21"/>
        <v>27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27</v>
      </c>
      <c r="AF54" s="69" t="str">
        <f t="shared" si="20"/>
        <v/>
      </c>
      <c r="AG54" s="77">
        <f t="shared" si="21"/>
        <v>27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Управління соціальною сферою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Курс</v>
      </c>
      <c r="B8" s="5"/>
      <c r="C8" s="138">
        <f>'ВНЕСЕННЯ ІНФОРМАЦІЇ'!C15</f>
        <v>1</v>
      </c>
      <c r="D8" s="138"/>
      <c r="E8" s="5" t="s">
        <v>14</v>
      </c>
      <c r="F8" s="8" t="str">
        <f>'ВНЕСЕННЯ ІНФОРМАЦІЇ'!C16</f>
        <v>6.05.232.010.20.2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№20.2.0073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10.06.2021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ФІЛОСОФІЯ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Потоцька Ю.І.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Кузь О.М., Жеребятнікова І.В.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10.06.2021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>Верещака А. В.</v>
      </c>
      <c r="C21" s="39">
        <f>IF('ВНЕСЕННЯ ІНФОРМАЦІЇ'!C23="","",'ВНЕСЕННЯ ІНФОРМАЦІЇ'!C23)</f>
        <v>6050810102030</v>
      </c>
      <c r="D21" s="37">
        <f>'ВНЕСЕННЯ ІНФОРМАЦІЇ'!E23</f>
        <v>0</v>
      </c>
      <c r="E21" s="38" t="str">
        <f>IF('ВНЕСЕННЯ ІНФОРМАЦІЇ'!B23="","",$A$12)</f>
        <v>10.06.2021</v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>Власов О. М.</v>
      </c>
      <c r="C22" s="39">
        <f>IF('ВНЕСЕННЯ ІНФОРМАЦІЇ'!C24="","",'ВНЕСЕННЯ ІНФОРМАЦІЇ'!C24)</f>
        <v>6050810102031</v>
      </c>
      <c r="D22" s="37">
        <f>'ВНЕСЕННЯ ІНФОРМАЦІЇ'!E24</f>
        <v>0</v>
      </c>
      <c r="E22" s="38" t="str">
        <f>IF('ВНЕСЕННЯ ІНФОРМАЦІЇ'!B24="","",$A$12)</f>
        <v>10.06.2021</v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>Володько А. О.</v>
      </c>
      <c r="C23" s="39">
        <f>IF('ВНЕСЕННЯ ІНФОРМАЦІЇ'!C25="","",'ВНЕСЕННЯ ІНФОРМАЦІЇ'!C25)</f>
        <v>6050810102032</v>
      </c>
      <c r="D23" s="37">
        <f>'ВНЕСЕННЯ ІНФОРМАЦІЇ'!E25</f>
        <v>0</v>
      </c>
      <c r="E23" s="38" t="str">
        <f>IF('ВНЕСЕННЯ ІНФОРМАЦІЇ'!B25="","",$A$12)</f>
        <v>10.06.2021</v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>Гардт К. Є.</v>
      </c>
      <c r="C24" s="39">
        <f>IF('ВНЕСЕННЯ ІНФОРМАЦІЇ'!C26="","",'ВНЕСЕННЯ ІНФОРМАЦІЇ'!C26)</f>
        <v>6050810102033</v>
      </c>
      <c r="D24" s="37">
        <f>'ВНЕСЕННЯ ІНФОРМАЦІЇ'!E26</f>
        <v>0</v>
      </c>
      <c r="E24" s="38" t="str">
        <f>IF('ВНЕСЕННЯ ІНФОРМАЦІЇ'!B26="","",$A$12)</f>
        <v>10.06.2021</v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>Гноєвий А. О.</v>
      </c>
      <c r="C25" s="39">
        <f>IF('ВНЕСЕННЯ ІНФОРМАЦІЇ'!C27="","",'ВНЕСЕННЯ ІНФОРМАЦІЇ'!C27)</f>
        <v>6050810102034</v>
      </c>
      <c r="D25" s="37">
        <f>'ВНЕСЕННЯ ІНФОРМАЦІЇ'!E27</f>
        <v>0</v>
      </c>
      <c r="E25" s="38" t="str">
        <f>IF('ВНЕСЕННЯ ІНФОРМАЦІЇ'!B27="","",$A$12)</f>
        <v>10.06.2021</v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>Доля Т. О.</v>
      </c>
      <c r="C26" s="39">
        <f>IF('ВНЕСЕННЯ ІНФОРМАЦІЇ'!C28="","",'ВНЕСЕННЯ ІНФОРМАЦІЇ'!C28)</f>
        <v>6050810102035</v>
      </c>
      <c r="D26" s="37">
        <f>'ВНЕСЕННЯ ІНФОРМАЦІЇ'!E28</f>
        <v>0</v>
      </c>
      <c r="E26" s="38" t="str">
        <f>IF('ВНЕСЕННЯ ІНФОРМАЦІЇ'!B28="","",$A$12)</f>
        <v>10.06.2021</v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>Ількова Д. В.</v>
      </c>
      <c r="C27" s="39">
        <f>IF('ВНЕСЕННЯ ІНФОРМАЦІЇ'!C29="","",'ВНЕСЕННЯ ІНФОРМАЦІЇ'!C29)</f>
        <v>6050810102036</v>
      </c>
      <c r="D27" s="37">
        <f>'ВНЕСЕННЯ ІНФОРМАЦІЇ'!E29</f>
        <v>0</v>
      </c>
      <c r="E27" s="38" t="str">
        <f>IF('ВНЕСЕННЯ ІНФОРМАЦІЇ'!B29="","",$A$12)</f>
        <v>10.06.2021</v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>Калініна А. Ю.</v>
      </c>
      <c r="C28" s="39">
        <f>IF('ВНЕСЕННЯ ІНФОРМАЦІЇ'!C30="","",'ВНЕСЕННЯ ІНФОРМАЦІЇ'!C30)</f>
        <v>6050810102037</v>
      </c>
      <c r="D28" s="37">
        <f>'ВНЕСЕННЯ ІНФОРМАЦІЇ'!E30</f>
        <v>0</v>
      </c>
      <c r="E28" s="38" t="str">
        <f>IF('ВНЕСЕННЯ ІНФОРМАЦІЇ'!B30="","",$A$12)</f>
        <v>10.06.2021</v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>Ковальова О. Л.</v>
      </c>
      <c r="C29" s="39">
        <f>IF('ВНЕСЕННЯ ІНФОРМАЦІЇ'!C31="","",'ВНЕСЕННЯ ІНФОРМАЦІЇ'!C31)</f>
        <v>6050810102038</v>
      </c>
      <c r="D29" s="37">
        <f>'ВНЕСЕННЯ ІНФОРМАЦІЇ'!E31</f>
        <v>0</v>
      </c>
      <c r="E29" s="38" t="str">
        <f>IF('ВНЕСЕННЯ ІНФОРМАЦІЇ'!B31="","",$A$12)</f>
        <v>10.06.2021</v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>Коноз С. А.</v>
      </c>
      <c r="C30" s="39">
        <f>IF('ВНЕСЕННЯ ІНФОРМАЦІЇ'!C32="","",'ВНЕСЕННЯ ІНФОРМАЦІЇ'!C32)</f>
        <v>6050810102039</v>
      </c>
      <c r="D30" s="37">
        <f>'ВНЕСЕННЯ ІНФОРМАЦІЇ'!E32</f>
        <v>0</v>
      </c>
      <c r="E30" s="38" t="str">
        <f>IF('ВНЕСЕННЯ ІНФОРМАЦІЇ'!B32="","",$A$12)</f>
        <v>10.06.2021</v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>Кузьміна Є. С.</v>
      </c>
      <c r="C31" s="39">
        <f>IF('ВНЕСЕННЯ ІНФОРМАЦІЇ'!C33="","",'ВНЕСЕННЯ ІНФОРМАЦІЇ'!C33)</f>
        <v>6050810102040</v>
      </c>
      <c r="D31" s="37">
        <f>'ВНЕСЕННЯ ІНФОРМАЦІЇ'!E33</f>
        <v>0</v>
      </c>
      <c r="E31" s="38" t="str">
        <f>IF('ВНЕСЕННЯ ІНФОРМАЦІЇ'!B33="","",$A$12)</f>
        <v>10.06.2021</v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>Лук'янчук А. В.</v>
      </c>
      <c r="C32" s="39">
        <f>IF('ВНЕСЕННЯ ІНФОРМАЦІЇ'!C34="","",'ВНЕСЕННЯ ІНФОРМАЦІЇ'!C34)</f>
        <v>6050810102041</v>
      </c>
      <c r="D32" s="37">
        <f>'ВНЕСЕННЯ ІНФОРМАЦІЇ'!E34</f>
        <v>0</v>
      </c>
      <c r="E32" s="38" t="str">
        <f>IF('ВНЕСЕННЯ ІНФОРМАЦІЇ'!B34="","",$A$12)</f>
        <v>10.06.2021</v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>Михайліна М. В.</v>
      </c>
      <c r="C33" s="39">
        <f>IF('ВНЕСЕННЯ ІНФОРМАЦІЇ'!C35="","",'ВНЕСЕННЯ ІНФОРМАЦІЇ'!C35)</f>
        <v>6050810102042</v>
      </c>
      <c r="D33" s="37">
        <f>'ВНЕСЕННЯ ІНФОРМАЦІЇ'!E35</f>
        <v>0</v>
      </c>
      <c r="E33" s="38" t="str">
        <f>IF('ВНЕСЕННЯ ІНФОРМАЦІЇ'!B35="","",$A$12)</f>
        <v>10.06.2021</v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>Моісєєва Ю. В.</v>
      </c>
      <c r="C34" s="39">
        <f>IF('ВНЕСЕННЯ ІНФОРМАЦІЇ'!C36="","",'ВНЕСЕННЯ ІНФОРМАЦІЇ'!C36)</f>
        <v>6050810102043</v>
      </c>
      <c r="D34" s="37">
        <f>'ВНЕСЕННЯ ІНФОРМАЦІЇ'!E36</f>
        <v>0</v>
      </c>
      <c r="E34" s="38" t="str">
        <f>IF('ВНЕСЕННЯ ІНФОРМАЦІЇ'!B36="","",$A$12)</f>
        <v>10.06.2021</v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>Панченко І. А.</v>
      </c>
      <c r="C35" s="39">
        <f>IF('ВНЕСЕННЯ ІНФОРМАЦІЇ'!C37="","",'ВНЕСЕННЯ ІНФОРМАЦІЇ'!C37)</f>
        <v>6050810102044</v>
      </c>
      <c r="D35" s="37">
        <f>'ВНЕСЕННЯ ІНФОРМАЦІЇ'!E37</f>
        <v>0</v>
      </c>
      <c r="E35" s="38" t="str">
        <f>IF('ВНЕСЕННЯ ІНФОРМАЦІЇ'!B37="","",$A$12)</f>
        <v>10.06.2021</v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>Петренко Є. Р.</v>
      </c>
      <c r="C36" s="39">
        <f>IF('ВНЕСЕННЯ ІНФОРМАЦІЇ'!C38="","",'ВНЕСЕННЯ ІНФОРМАЦІЇ'!C38)</f>
        <v>6050810102045</v>
      </c>
      <c r="D36" s="37">
        <f>'ВНЕСЕННЯ ІНФОРМАЦІЇ'!E38</f>
        <v>0</v>
      </c>
      <c r="E36" s="38" t="str">
        <f>IF('ВНЕСЕННЯ ІНФОРМАЦІЇ'!B38="","",$A$12)</f>
        <v>10.06.2021</v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>Плотніков К. О.</v>
      </c>
      <c r="C37" s="39">
        <f>IF('ВНЕСЕННЯ ІНФОРМАЦІЇ'!C39="","",'ВНЕСЕННЯ ІНФОРМАЦІЇ'!C39)</f>
        <v>6050810102046</v>
      </c>
      <c r="D37" s="37">
        <f>'ВНЕСЕННЯ ІНФОРМАЦІЇ'!E39</f>
        <v>0</v>
      </c>
      <c r="E37" s="38" t="str">
        <f>IF('ВНЕСЕННЯ ІНФОРМАЦІЇ'!B39="","",$A$12)</f>
        <v>10.06.2021</v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>Престинська К. О.</v>
      </c>
      <c r="C38" s="39">
        <f>IF('ВНЕСЕННЯ ІНФОРМАЦІЇ'!C40="","",'ВНЕСЕННЯ ІНФОРМАЦІЇ'!C40)</f>
        <v>6050810102047</v>
      </c>
      <c r="D38" s="37">
        <f>'ВНЕСЕННЯ ІНФОРМАЦІЇ'!E40</f>
        <v>0</v>
      </c>
      <c r="E38" s="38" t="str">
        <f>IF('ВНЕСЕННЯ ІНФОРМАЦІЇ'!B40="","",$A$12)</f>
        <v>10.06.2021</v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>Рижова А. С.</v>
      </c>
      <c r="C39" s="39">
        <f>IF('ВНЕСЕННЯ ІНФОРМАЦІЇ'!C41="","",'ВНЕСЕННЯ ІНФОРМАЦІЇ'!C41)</f>
        <v>6050810102048</v>
      </c>
      <c r="D39" s="37">
        <f>'ВНЕСЕННЯ ІНФОРМАЦІЇ'!E41</f>
        <v>0</v>
      </c>
      <c r="E39" s="38" t="str">
        <f>IF('ВНЕСЕННЯ ІНФОРМАЦІЇ'!B41="","",$A$12)</f>
        <v>10.06.2021</v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>Сігова Д. П.</v>
      </c>
      <c r="C40" s="39">
        <f>IF('ВНЕСЕННЯ ІНФОРМАЦІЇ'!C42="","",'ВНЕСЕННЯ ІНФОРМАЦІЇ'!C42)</f>
        <v>6050810102049</v>
      </c>
      <c r="D40" s="37">
        <f>'ВНЕСЕННЯ ІНФОРМАЦІЇ'!E42</f>
        <v>0</v>
      </c>
      <c r="E40" s="38" t="str">
        <f>IF('ВНЕСЕННЯ ІНФОРМАЦІЇ'!B42="","",$A$12)</f>
        <v>10.06.2021</v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>Троян А. С.</v>
      </c>
      <c r="C41" s="39">
        <f>IF('ВНЕСЕННЯ ІНФОРМАЦІЇ'!C43="","",'ВНЕСЕННЯ ІНФОРМАЦІЇ'!C43)</f>
        <v>6050810102050</v>
      </c>
      <c r="D41" s="37">
        <f>'ВНЕСЕННЯ ІНФОРМАЦІЇ'!E43</f>
        <v>0</v>
      </c>
      <c r="E41" s="38" t="str">
        <f>IF('ВНЕСЕННЯ ІНФОРМАЦІЇ'!B43="","",$A$12)</f>
        <v>10.06.2021</v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>Тютюнник К. Ю.</v>
      </c>
      <c r="C42" s="39">
        <f>IF('ВНЕСЕННЯ ІНФОРМАЦІЇ'!C44="","",'ВНЕСЕННЯ ІНФОРМАЦІЇ'!C44)</f>
        <v>6050810102051</v>
      </c>
      <c r="D42" s="37">
        <f>'ВНЕСЕННЯ ІНФОРМАЦІЇ'!E44</f>
        <v>0</v>
      </c>
      <c r="E42" s="38" t="str">
        <f>IF('ВНЕСЕННЯ ІНФОРМАЦІЇ'!B44="","",$A$12)</f>
        <v>10.06.2021</v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>Чуйко В. С.</v>
      </c>
      <c r="C43" s="39">
        <f>IF('ВНЕСЕННЯ ІНФОРМАЦІЇ'!C45="","",'ВНЕСЕННЯ ІНФОРМАЦІЇ'!C45)</f>
        <v>6050810102052</v>
      </c>
      <c r="D43" s="37">
        <f>'ВНЕСЕННЯ ІНФОРМАЦІЇ'!E45</f>
        <v>0</v>
      </c>
      <c r="E43" s="38" t="str">
        <f>IF('ВНЕСЕННЯ ІНФОРМАЦІЇ'!B45="","",$A$12)</f>
        <v>10.06.2021</v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>Шульга А. О.</v>
      </c>
      <c r="C44" s="39">
        <f>IF('ВНЕСЕННЯ ІНФОРМАЦІЇ'!C46="","",'ВНЕСЕННЯ ІНФОРМАЦІЇ'!C46)</f>
        <v>6050810102053</v>
      </c>
      <c r="D44" s="37">
        <f>'ВНЕСЕННЯ ІНФОРМАЦІЇ'!E46</f>
        <v>0</v>
      </c>
      <c r="E44" s="38" t="str">
        <f>IF('ВНЕСЕННЯ ІНФОРМАЦІЇ'!B46="","",$A$12)</f>
        <v>10.06.2021</v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>Щербакова О. В.</v>
      </c>
      <c r="C45" s="39">
        <f>IF('ВНЕСЕННЯ ІНФОРМАЦІЇ'!C47="","",'ВНЕСЕННЯ ІНФОРМАЦІЇ'!C47)</f>
        <v>6050810102054</v>
      </c>
      <c r="D45" s="37">
        <f>'ВНЕСЕННЯ ІНФОРМАЦІЇ'!E47</f>
        <v>0</v>
      </c>
      <c r="E45" s="38" t="str">
        <f>IF('ВНЕСЕННЯ ІНФОРМАЦІЇ'!B47="","",$A$12)</f>
        <v>10.06.2021</v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>Юхновець П. А.</v>
      </c>
      <c r="C46" s="39">
        <f>IF('ВНЕСЕННЯ ІНФОРМАЦІЇ'!C48="","",'ВНЕСЕННЯ ІНФОРМАЦІЇ'!C48)</f>
        <v>6050810102055</v>
      </c>
      <c r="D46" s="37">
        <f>'ВНЕСЕННЯ ІНФОРМАЦІЇ'!E48</f>
        <v>0</v>
      </c>
      <c r="E46" s="38" t="str">
        <f>IF('ВНЕСЕННЯ ІНФОРМАЦІЇ'!B48="","",$A$12)</f>
        <v>10.06.2021</v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/>
      </c>
      <c r="C47" s="39" t="str">
        <f>IF('ВНЕСЕННЯ ІНФОРМАЦІЇ'!C49="","",'ВНЕСЕННЯ ІНФОРМАЦІЇ'!C49)</f>
        <v/>
      </c>
      <c r="D47" s="37">
        <f>'ВНЕСЕННЯ ІНФОРМАЦІЇ'!E49</f>
        <v>0</v>
      </c>
      <c r="E47" s="38" t="str">
        <f>IF('ВНЕСЕННЯ ІНФОРМАЦІЇ'!B49="","",$A$12)</f>
        <v/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/>
      </c>
      <c r="C48" s="39" t="str">
        <f>IF('ВНЕСЕННЯ ІНФОРМАЦІЇ'!C50="","",'ВНЕСЕННЯ ІНФОРМАЦІЇ'!C50)</f>
        <v/>
      </c>
      <c r="D48" s="37">
        <f>'ВНЕСЕННЯ ІНФОРМАЦІЇ'!E50</f>
        <v>0</v>
      </c>
      <c r="E48" s="38" t="str">
        <f>IF('ВНЕСЕННЯ ІНФОРМАЦІЇ'!B50="","",$A$12)</f>
        <v/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2021-06-03T13:19:20Z</dcterms:modified>
</cp:coreProperties>
</file>